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Documents\dah-cass\CP1\"/>
    </mc:Choice>
  </mc:AlternateContent>
  <xr:revisionPtr revIDLastSave="0" documentId="13_ncr:1_{DE17C962-0B46-4F40-A95E-A486B41EDB02}" xr6:coauthVersionLast="47" xr6:coauthVersionMax="47" xr10:uidLastSave="{00000000-0000-0000-0000-000000000000}"/>
  <bookViews>
    <workbookView xWindow="20250" yWindow="6405" windowWidth="27510" windowHeight="23775" activeTab="3" xr2:uid="{A16CCBB0-61DC-4855-B66B-A068FFA4797F}"/>
  </bookViews>
  <sheets>
    <sheet name="basis" sheetId="3" r:id="rId1"/>
    <sheet name="male" sheetId="1" r:id="rId2"/>
    <sheet name="male tqx" sheetId="4" r:id="rId3"/>
    <sheet name="female" sheetId="2" r:id="rId4"/>
    <sheet name="female tqx" sheetId="5" r:id="rId5"/>
  </sheets>
  <definedNames>
    <definedName name="female08">basis!$C$6</definedName>
    <definedName name="female10">basis!$C$12</definedName>
    <definedName name="female100">basis!$C$11</definedName>
    <definedName name="female1000">basis!$C$10</definedName>
    <definedName name="female67">basis!$C$5</definedName>
    <definedName name="femaleTable">female!$A$2:$J$112</definedName>
    <definedName name="i_">basis!$B$1</definedName>
    <definedName name="male08">basis!$B$6</definedName>
    <definedName name="male10">basis!$B$12</definedName>
    <definedName name="male100">basis!$B$11</definedName>
    <definedName name="male1000">basis!$B$10</definedName>
    <definedName name="male64">basis!$B$5</definedName>
    <definedName name="maleTable">male!$A$2:$J$112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6" i="5" l="1"/>
  <c r="E36" i="5"/>
  <c r="F36" i="5"/>
  <c r="G36" i="5"/>
  <c r="H36" i="5"/>
  <c r="I36" i="5"/>
  <c r="J36" i="5"/>
  <c r="K36" i="5"/>
  <c r="L36" i="5"/>
  <c r="M36" i="5"/>
  <c r="N36" i="5"/>
  <c r="O36" i="5"/>
  <c r="P36" i="5"/>
  <c r="Q36" i="5"/>
  <c r="R36" i="5"/>
  <c r="S36" i="5"/>
  <c r="T36" i="5"/>
  <c r="U36" i="5"/>
  <c r="V36" i="5"/>
  <c r="W36" i="5"/>
  <c r="X36" i="5"/>
  <c r="Y36" i="5"/>
  <c r="Z36" i="5"/>
  <c r="AA36" i="5"/>
  <c r="AB36" i="5"/>
  <c r="D37" i="5"/>
  <c r="E37" i="5"/>
  <c r="F37" i="5"/>
  <c r="G37" i="5"/>
  <c r="H37" i="5"/>
  <c r="I37" i="5"/>
  <c r="J37" i="5"/>
  <c r="K37" i="5"/>
  <c r="L37" i="5"/>
  <c r="M37" i="5"/>
  <c r="N37" i="5"/>
  <c r="O37" i="5"/>
  <c r="P37" i="5"/>
  <c r="Q37" i="5"/>
  <c r="R37" i="5"/>
  <c r="S37" i="5"/>
  <c r="T37" i="5"/>
  <c r="U37" i="5"/>
  <c r="V37" i="5"/>
  <c r="W37" i="5"/>
  <c r="X37" i="5"/>
  <c r="Y37" i="5"/>
  <c r="Z37" i="5"/>
  <c r="AA37" i="5"/>
  <c r="AB37" i="5"/>
  <c r="D38" i="5"/>
  <c r="E38" i="5"/>
  <c r="F38" i="5"/>
  <c r="G38" i="5"/>
  <c r="H38" i="5"/>
  <c r="I38" i="5"/>
  <c r="J38" i="5"/>
  <c r="K38" i="5"/>
  <c r="L38" i="5"/>
  <c r="M38" i="5"/>
  <c r="N38" i="5"/>
  <c r="O38" i="5"/>
  <c r="P38" i="5"/>
  <c r="Q38" i="5"/>
  <c r="R38" i="5"/>
  <c r="S38" i="5"/>
  <c r="T38" i="5"/>
  <c r="U38" i="5"/>
  <c r="V38" i="5"/>
  <c r="W38" i="5"/>
  <c r="X38" i="5"/>
  <c r="Y38" i="5"/>
  <c r="Z38" i="5"/>
  <c r="AA38" i="5"/>
  <c r="AB38" i="5"/>
  <c r="D39" i="5"/>
  <c r="E39" i="5"/>
  <c r="F39" i="5"/>
  <c r="G39" i="5"/>
  <c r="H39" i="5"/>
  <c r="I39" i="5"/>
  <c r="J39" i="5"/>
  <c r="K39" i="5"/>
  <c r="L39" i="5"/>
  <c r="M39" i="5"/>
  <c r="N39" i="5"/>
  <c r="O39" i="5"/>
  <c r="P39" i="5"/>
  <c r="Q39" i="5"/>
  <c r="R39" i="5"/>
  <c r="S39" i="5"/>
  <c r="T39" i="5"/>
  <c r="U39" i="5"/>
  <c r="V39" i="5"/>
  <c r="W39" i="5"/>
  <c r="X39" i="5"/>
  <c r="Y39" i="5"/>
  <c r="Z39" i="5"/>
  <c r="AA39" i="5"/>
  <c r="AB39" i="5"/>
  <c r="D40" i="5"/>
  <c r="E40" i="5"/>
  <c r="F40" i="5"/>
  <c r="G40" i="5"/>
  <c r="H40" i="5"/>
  <c r="I40" i="5"/>
  <c r="J40" i="5"/>
  <c r="K40" i="5"/>
  <c r="L40" i="5"/>
  <c r="M40" i="5"/>
  <c r="N40" i="5"/>
  <c r="O40" i="5"/>
  <c r="P40" i="5"/>
  <c r="Q40" i="5"/>
  <c r="R40" i="5"/>
  <c r="S40" i="5"/>
  <c r="T40" i="5"/>
  <c r="U40" i="5"/>
  <c r="V40" i="5"/>
  <c r="W40" i="5"/>
  <c r="X40" i="5"/>
  <c r="Y40" i="5"/>
  <c r="Z40" i="5"/>
  <c r="AA40" i="5"/>
  <c r="AB40" i="5"/>
  <c r="D41" i="5"/>
  <c r="E41" i="5"/>
  <c r="F41" i="5"/>
  <c r="G41" i="5"/>
  <c r="H41" i="5"/>
  <c r="I41" i="5"/>
  <c r="J41" i="5"/>
  <c r="K41" i="5"/>
  <c r="L41" i="5"/>
  <c r="M41" i="5"/>
  <c r="N41" i="5"/>
  <c r="O41" i="5"/>
  <c r="P41" i="5"/>
  <c r="Q41" i="5"/>
  <c r="R41" i="5"/>
  <c r="S41" i="5"/>
  <c r="T41" i="5"/>
  <c r="U41" i="5"/>
  <c r="V41" i="5"/>
  <c r="W41" i="5"/>
  <c r="X41" i="5"/>
  <c r="Y41" i="5"/>
  <c r="Z41" i="5"/>
  <c r="AA41" i="5"/>
  <c r="AB41" i="5"/>
  <c r="D42" i="5"/>
  <c r="E42" i="5"/>
  <c r="F42" i="5"/>
  <c r="G42" i="5"/>
  <c r="H42" i="5"/>
  <c r="I42" i="5"/>
  <c r="J42" i="5"/>
  <c r="K42" i="5"/>
  <c r="L42" i="5"/>
  <c r="M42" i="5"/>
  <c r="N42" i="5"/>
  <c r="O42" i="5"/>
  <c r="P42" i="5"/>
  <c r="Q42" i="5"/>
  <c r="R42" i="5"/>
  <c r="S42" i="5"/>
  <c r="T42" i="5"/>
  <c r="U42" i="5"/>
  <c r="V42" i="5"/>
  <c r="W42" i="5"/>
  <c r="X42" i="5"/>
  <c r="Y42" i="5"/>
  <c r="Z42" i="5"/>
  <c r="AA42" i="5"/>
  <c r="AB42" i="5"/>
  <c r="D43" i="5"/>
  <c r="E43" i="5"/>
  <c r="F43" i="5"/>
  <c r="G43" i="5"/>
  <c r="H43" i="5"/>
  <c r="I43" i="5"/>
  <c r="J43" i="5"/>
  <c r="K43" i="5"/>
  <c r="L43" i="5"/>
  <c r="M43" i="5"/>
  <c r="N43" i="5"/>
  <c r="O43" i="5"/>
  <c r="P43" i="5"/>
  <c r="Q43" i="5"/>
  <c r="R43" i="5"/>
  <c r="S43" i="5"/>
  <c r="T43" i="5"/>
  <c r="U43" i="5"/>
  <c r="V43" i="5"/>
  <c r="W43" i="5"/>
  <c r="X43" i="5"/>
  <c r="Y43" i="5"/>
  <c r="Z43" i="5"/>
  <c r="AA43" i="5"/>
  <c r="AB43" i="5"/>
  <c r="D44" i="5"/>
  <c r="E44" i="5"/>
  <c r="F44" i="5"/>
  <c r="G44" i="5"/>
  <c r="H44" i="5"/>
  <c r="I44" i="5"/>
  <c r="J44" i="5"/>
  <c r="K44" i="5"/>
  <c r="L44" i="5"/>
  <c r="M44" i="5"/>
  <c r="N44" i="5"/>
  <c r="O44" i="5"/>
  <c r="P44" i="5"/>
  <c r="Q44" i="5"/>
  <c r="R44" i="5"/>
  <c r="S44" i="5"/>
  <c r="T44" i="5"/>
  <c r="U44" i="5"/>
  <c r="V44" i="5"/>
  <c r="W44" i="5"/>
  <c r="X44" i="5"/>
  <c r="Y44" i="5"/>
  <c r="Z44" i="5"/>
  <c r="AA44" i="5"/>
  <c r="AB44" i="5"/>
  <c r="D45" i="5"/>
  <c r="E45" i="5"/>
  <c r="F45" i="5"/>
  <c r="G45" i="5"/>
  <c r="H45" i="5"/>
  <c r="I45" i="5"/>
  <c r="J45" i="5"/>
  <c r="K45" i="5"/>
  <c r="L45" i="5"/>
  <c r="M45" i="5"/>
  <c r="N45" i="5"/>
  <c r="O45" i="5"/>
  <c r="P45" i="5"/>
  <c r="Q45" i="5"/>
  <c r="R45" i="5"/>
  <c r="S45" i="5"/>
  <c r="T45" i="5"/>
  <c r="U45" i="5"/>
  <c r="V45" i="5"/>
  <c r="W45" i="5"/>
  <c r="X45" i="5"/>
  <c r="Y45" i="5"/>
  <c r="Z45" i="5"/>
  <c r="AA45" i="5"/>
  <c r="AB45" i="5"/>
  <c r="D46" i="5"/>
  <c r="E46" i="5"/>
  <c r="F46" i="5"/>
  <c r="G46" i="5"/>
  <c r="H46" i="5"/>
  <c r="I46" i="5"/>
  <c r="J46" i="5"/>
  <c r="K46" i="5"/>
  <c r="L46" i="5"/>
  <c r="M46" i="5"/>
  <c r="N46" i="5"/>
  <c r="O46" i="5"/>
  <c r="P46" i="5"/>
  <c r="Q46" i="5"/>
  <c r="R46" i="5"/>
  <c r="S46" i="5"/>
  <c r="T46" i="5"/>
  <c r="U46" i="5"/>
  <c r="V46" i="5"/>
  <c r="W46" i="5"/>
  <c r="X46" i="5"/>
  <c r="Y46" i="5"/>
  <c r="Z46" i="5"/>
  <c r="AA46" i="5"/>
  <c r="AB46" i="5"/>
  <c r="D47" i="5"/>
  <c r="E47" i="5"/>
  <c r="F47" i="5"/>
  <c r="G47" i="5"/>
  <c r="H47" i="5"/>
  <c r="I47" i="5"/>
  <c r="J47" i="5"/>
  <c r="K47" i="5"/>
  <c r="L47" i="5"/>
  <c r="M47" i="5"/>
  <c r="N47" i="5"/>
  <c r="O47" i="5"/>
  <c r="P47" i="5"/>
  <c r="Q47" i="5"/>
  <c r="R47" i="5"/>
  <c r="S47" i="5"/>
  <c r="T47" i="5"/>
  <c r="U47" i="5"/>
  <c r="V47" i="5"/>
  <c r="W47" i="5"/>
  <c r="X47" i="5"/>
  <c r="Y47" i="5"/>
  <c r="Z47" i="5"/>
  <c r="AA47" i="5"/>
  <c r="AB47" i="5"/>
  <c r="D48" i="5"/>
  <c r="E48" i="5"/>
  <c r="F48" i="5"/>
  <c r="G48" i="5"/>
  <c r="H48" i="5"/>
  <c r="I48" i="5"/>
  <c r="J48" i="5"/>
  <c r="K48" i="5"/>
  <c r="L48" i="5"/>
  <c r="M48" i="5"/>
  <c r="N48" i="5"/>
  <c r="O48" i="5"/>
  <c r="P48" i="5"/>
  <c r="Q48" i="5"/>
  <c r="R48" i="5"/>
  <c r="S48" i="5"/>
  <c r="T48" i="5"/>
  <c r="U48" i="5"/>
  <c r="V48" i="5"/>
  <c r="W48" i="5"/>
  <c r="X48" i="5"/>
  <c r="Y48" i="5"/>
  <c r="Z48" i="5"/>
  <c r="AA48" i="5"/>
  <c r="AB48" i="5"/>
  <c r="D49" i="5"/>
  <c r="E49" i="5"/>
  <c r="F49" i="5"/>
  <c r="G49" i="5"/>
  <c r="H49" i="5"/>
  <c r="I49" i="5"/>
  <c r="J49" i="5"/>
  <c r="K49" i="5"/>
  <c r="L49" i="5"/>
  <c r="M49" i="5"/>
  <c r="N49" i="5"/>
  <c r="O49" i="5"/>
  <c r="P49" i="5"/>
  <c r="Q49" i="5"/>
  <c r="R49" i="5"/>
  <c r="S49" i="5"/>
  <c r="T49" i="5"/>
  <c r="U49" i="5"/>
  <c r="V49" i="5"/>
  <c r="W49" i="5"/>
  <c r="X49" i="5"/>
  <c r="Y49" i="5"/>
  <c r="Z49" i="5"/>
  <c r="AA49" i="5"/>
  <c r="AB49" i="5"/>
  <c r="D50" i="5"/>
  <c r="E50" i="5"/>
  <c r="F50" i="5"/>
  <c r="G50" i="5"/>
  <c r="H50" i="5"/>
  <c r="I50" i="5"/>
  <c r="J50" i="5"/>
  <c r="K50" i="5"/>
  <c r="L50" i="5"/>
  <c r="M50" i="5"/>
  <c r="N50" i="5"/>
  <c r="O50" i="5"/>
  <c r="P50" i="5"/>
  <c r="Q50" i="5"/>
  <c r="R50" i="5"/>
  <c r="S50" i="5"/>
  <c r="T50" i="5"/>
  <c r="U50" i="5"/>
  <c r="V50" i="5"/>
  <c r="W50" i="5"/>
  <c r="X50" i="5"/>
  <c r="Y50" i="5"/>
  <c r="Z50" i="5"/>
  <c r="AA50" i="5"/>
  <c r="AB50" i="5"/>
  <c r="D51" i="5"/>
  <c r="E51" i="5"/>
  <c r="F51" i="5"/>
  <c r="G51" i="5"/>
  <c r="H51" i="5"/>
  <c r="I51" i="5"/>
  <c r="J51" i="5"/>
  <c r="K51" i="5"/>
  <c r="L51" i="5"/>
  <c r="M51" i="5"/>
  <c r="N51" i="5"/>
  <c r="O51" i="5"/>
  <c r="P51" i="5"/>
  <c r="Q51" i="5"/>
  <c r="R51" i="5"/>
  <c r="S51" i="5"/>
  <c r="T51" i="5"/>
  <c r="U51" i="5"/>
  <c r="V51" i="5"/>
  <c r="W51" i="5"/>
  <c r="X51" i="5"/>
  <c r="Y51" i="5"/>
  <c r="Z51" i="5"/>
  <c r="AA51" i="5"/>
  <c r="AB51" i="5"/>
  <c r="D52" i="5"/>
  <c r="E52" i="5"/>
  <c r="F52" i="5"/>
  <c r="G52" i="5"/>
  <c r="H52" i="5"/>
  <c r="I52" i="5"/>
  <c r="J52" i="5"/>
  <c r="K52" i="5"/>
  <c r="L52" i="5"/>
  <c r="M52" i="5"/>
  <c r="N52" i="5"/>
  <c r="O52" i="5"/>
  <c r="P52" i="5"/>
  <c r="Q52" i="5"/>
  <c r="R52" i="5"/>
  <c r="S52" i="5"/>
  <c r="T52" i="5"/>
  <c r="U52" i="5"/>
  <c r="V52" i="5"/>
  <c r="W52" i="5"/>
  <c r="X52" i="5"/>
  <c r="Y52" i="5"/>
  <c r="Z52" i="5"/>
  <c r="AA52" i="5"/>
  <c r="AB52" i="5"/>
  <c r="D53" i="5"/>
  <c r="E53" i="5"/>
  <c r="F53" i="5"/>
  <c r="G53" i="5"/>
  <c r="H53" i="5"/>
  <c r="I53" i="5"/>
  <c r="J53" i="5"/>
  <c r="K53" i="5"/>
  <c r="L53" i="5"/>
  <c r="M53" i="5"/>
  <c r="N53" i="5"/>
  <c r="O53" i="5"/>
  <c r="P53" i="5"/>
  <c r="Q53" i="5"/>
  <c r="R53" i="5"/>
  <c r="S53" i="5"/>
  <c r="T53" i="5"/>
  <c r="U53" i="5"/>
  <c r="V53" i="5"/>
  <c r="W53" i="5"/>
  <c r="X53" i="5"/>
  <c r="Y53" i="5"/>
  <c r="Z53" i="5"/>
  <c r="AA53" i="5"/>
  <c r="AB53" i="5"/>
  <c r="D54" i="5"/>
  <c r="E54" i="5"/>
  <c r="F54" i="5"/>
  <c r="G54" i="5"/>
  <c r="H54" i="5"/>
  <c r="I54" i="5"/>
  <c r="J54" i="5"/>
  <c r="K54" i="5"/>
  <c r="L54" i="5"/>
  <c r="M54" i="5"/>
  <c r="N54" i="5"/>
  <c r="O54" i="5"/>
  <c r="P54" i="5"/>
  <c r="Q54" i="5"/>
  <c r="R54" i="5"/>
  <c r="S54" i="5"/>
  <c r="T54" i="5"/>
  <c r="U54" i="5"/>
  <c r="V54" i="5"/>
  <c r="W54" i="5"/>
  <c r="X54" i="5"/>
  <c r="Y54" i="5"/>
  <c r="Z54" i="5"/>
  <c r="AA54" i="5"/>
  <c r="AB54" i="5"/>
  <c r="D55" i="5"/>
  <c r="E55" i="5"/>
  <c r="F55" i="5"/>
  <c r="G55" i="5"/>
  <c r="H55" i="5"/>
  <c r="I55" i="5"/>
  <c r="J55" i="5"/>
  <c r="K55" i="5"/>
  <c r="L55" i="5"/>
  <c r="M55" i="5"/>
  <c r="N55" i="5"/>
  <c r="O55" i="5"/>
  <c r="P55" i="5"/>
  <c r="Q55" i="5"/>
  <c r="R55" i="5"/>
  <c r="S55" i="5"/>
  <c r="T55" i="5"/>
  <c r="U55" i="5"/>
  <c r="V55" i="5"/>
  <c r="W55" i="5"/>
  <c r="X55" i="5"/>
  <c r="Y55" i="5"/>
  <c r="Z55" i="5"/>
  <c r="AA55" i="5"/>
  <c r="AB55" i="5"/>
  <c r="D56" i="5"/>
  <c r="E56" i="5"/>
  <c r="F56" i="5"/>
  <c r="G56" i="5"/>
  <c r="H56" i="5"/>
  <c r="I56" i="5"/>
  <c r="J56" i="5"/>
  <c r="K56" i="5"/>
  <c r="L56" i="5"/>
  <c r="M56" i="5"/>
  <c r="N56" i="5"/>
  <c r="O56" i="5"/>
  <c r="P56" i="5"/>
  <c r="Q56" i="5"/>
  <c r="R56" i="5"/>
  <c r="S56" i="5"/>
  <c r="T56" i="5"/>
  <c r="U56" i="5"/>
  <c r="V56" i="5"/>
  <c r="W56" i="5"/>
  <c r="X56" i="5"/>
  <c r="Y56" i="5"/>
  <c r="Z56" i="5"/>
  <c r="AA56" i="5"/>
  <c r="AB56" i="5"/>
  <c r="D57" i="5"/>
  <c r="E57" i="5"/>
  <c r="F57" i="5"/>
  <c r="G57" i="5"/>
  <c r="H57" i="5"/>
  <c r="I57" i="5"/>
  <c r="J57" i="5"/>
  <c r="K57" i="5"/>
  <c r="L57" i="5"/>
  <c r="M57" i="5"/>
  <c r="N57" i="5"/>
  <c r="O57" i="5"/>
  <c r="P57" i="5"/>
  <c r="Q57" i="5"/>
  <c r="R57" i="5"/>
  <c r="S57" i="5"/>
  <c r="T57" i="5"/>
  <c r="U57" i="5"/>
  <c r="V57" i="5"/>
  <c r="W57" i="5"/>
  <c r="X57" i="5"/>
  <c r="Y57" i="5"/>
  <c r="Z57" i="5"/>
  <c r="AA57" i="5"/>
  <c r="AB57" i="5"/>
  <c r="D58" i="5"/>
  <c r="E58" i="5"/>
  <c r="F58" i="5"/>
  <c r="G58" i="5"/>
  <c r="H58" i="5"/>
  <c r="I58" i="5"/>
  <c r="J58" i="5"/>
  <c r="K58" i="5"/>
  <c r="L58" i="5"/>
  <c r="M58" i="5"/>
  <c r="N58" i="5"/>
  <c r="O58" i="5"/>
  <c r="P58" i="5"/>
  <c r="Q58" i="5"/>
  <c r="R58" i="5"/>
  <c r="S58" i="5"/>
  <c r="T58" i="5"/>
  <c r="U58" i="5"/>
  <c r="V58" i="5"/>
  <c r="W58" i="5"/>
  <c r="X58" i="5"/>
  <c r="Y58" i="5"/>
  <c r="Z58" i="5"/>
  <c r="AA58" i="5"/>
  <c r="AB58" i="5"/>
  <c r="D59" i="5"/>
  <c r="E59" i="5"/>
  <c r="F59" i="5"/>
  <c r="G59" i="5"/>
  <c r="H59" i="5"/>
  <c r="I59" i="5"/>
  <c r="J59" i="5"/>
  <c r="K59" i="5"/>
  <c r="L59" i="5"/>
  <c r="M59" i="5"/>
  <c r="N59" i="5"/>
  <c r="O59" i="5"/>
  <c r="P59" i="5"/>
  <c r="Q59" i="5"/>
  <c r="R59" i="5"/>
  <c r="S59" i="5"/>
  <c r="T59" i="5"/>
  <c r="U59" i="5"/>
  <c r="V59" i="5"/>
  <c r="W59" i="5"/>
  <c r="X59" i="5"/>
  <c r="Y59" i="5"/>
  <c r="Z59" i="5"/>
  <c r="AA59" i="5"/>
  <c r="AB59" i="5"/>
  <c r="D60" i="5"/>
  <c r="E60" i="5"/>
  <c r="F60" i="5"/>
  <c r="G60" i="5"/>
  <c r="H60" i="5"/>
  <c r="I60" i="5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D61" i="5"/>
  <c r="E61" i="5"/>
  <c r="F61" i="5"/>
  <c r="G61" i="5"/>
  <c r="H61" i="5"/>
  <c r="I61" i="5"/>
  <c r="J61" i="5"/>
  <c r="K61" i="5"/>
  <c r="L61" i="5"/>
  <c r="M61" i="5"/>
  <c r="N61" i="5"/>
  <c r="O61" i="5"/>
  <c r="P61" i="5"/>
  <c r="Q61" i="5"/>
  <c r="R61" i="5"/>
  <c r="S61" i="5"/>
  <c r="T61" i="5"/>
  <c r="U61" i="5"/>
  <c r="V61" i="5"/>
  <c r="W61" i="5"/>
  <c r="X61" i="5"/>
  <c r="Y61" i="5"/>
  <c r="Z61" i="5"/>
  <c r="AA61" i="5"/>
  <c r="AB61" i="5"/>
  <c r="D62" i="5"/>
  <c r="E62" i="5"/>
  <c r="F62" i="5"/>
  <c r="G62" i="5"/>
  <c r="H62" i="5"/>
  <c r="I62" i="5"/>
  <c r="J62" i="5"/>
  <c r="K62" i="5"/>
  <c r="L62" i="5"/>
  <c r="M62" i="5"/>
  <c r="N62" i="5"/>
  <c r="O62" i="5"/>
  <c r="P62" i="5"/>
  <c r="Q62" i="5"/>
  <c r="R62" i="5"/>
  <c r="S62" i="5"/>
  <c r="T62" i="5"/>
  <c r="U62" i="5"/>
  <c r="V62" i="5"/>
  <c r="W62" i="5"/>
  <c r="X62" i="5"/>
  <c r="Y62" i="5"/>
  <c r="Z62" i="5"/>
  <c r="AA62" i="5"/>
  <c r="AB62" i="5"/>
  <c r="D63" i="5"/>
  <c r="E63" i="5"/>
  <c r="F63" i="5"/>
  <c r="G63" i="5"/>
  <c r="H63" i="5"/>
  <c r="I63" i="5"/>
  <c r="J63" i="5"/>
  <c r="K63" i="5"/>
  <c r="L63" i="5"/>
  <c r="M63" i="5"/>
  <c r="N63" i="5"/>
  <c r="O63" i="5"/>
  <c r="P63" i="5"/>
  <c r="Q63" i="5"/>
  <c r="R63" i="5"/>
  <c r="S63" i="5"/>
  <c r="T63" i="5"/>
  <c r="U63" i="5"/>
  <c r="V63" i="5"/>
  <c r="W63" i="5"/>
  <c r="X63" i="5"/>
  <c r="Y63" i="5"/>
  <c r="Z63" i="5"/>
  <c r="AA63" i="5"/>
  <c r="AB63" i="5"/>
  <c r="D64" i="5"/>
  <c r="E64" i="5"/>
  <c r="F64" i="5"/>
  <c r="G64" i="5"/>
  <c r="H64" i="5"/>
  <c r="I64" i="5"/>
  <c r="J64" i="5"/>
  <c r="K64" i="5"/>
  <c r="L64" i="5"/>
  <c r="M64" i="5"/>
  <c r="N64" i="5"/>
  <c r="O64" i="5"/>
  <c r="P64" i="5"/>
  <c r="Q64" i="5"/>
  <c r="R64" i="5"/>
  <c r="S64" i="5"/>
  <c r="T64" i="5"/>
  <c r="U64" i="5"/>
  <c r="V64" i="5"/>
  <c r="W64" i="5"/>
  <c r="X64" i="5"/>
  <c r="Y64" i="5"/>
  <c r="Z64" i="5"/>
  <c r="AA64" i="5"/>
  <c r="AB64" i="5"/>
  <c r="D65" i="5"/>
  <c r="E65" i="5"/>
  <c r="F65" i="5"/>
  <c r="G65" i="5"/>
  <c r="H65" i="5"/>
  <c r="I65" i="5"/>
  <c r="J65" i="5"/>
  <c r="K65" i="5"/>
  <c r="L65" i="5"/>
  <c r="M65" i="5"/>
  <c r="N65" i="5"/>
  <c r="O65" i="5"/>
  <c r="P65" i="5"/>
  <c r="Q65" i="5"/>
  <c r="R65" i="5"/>
  <c r="S65" i="5"/>
  <c r="T65" i="5"/>
  <c r="U65" i="5"/>
  <c r="V65" i="5"/>
  <c r="W65" i="5"/>
  <c r="X65" i="5"/>
  <c r="Y65" i="5"/>
  <c r="Z65" i="5"/>
  <c r="AA65" i="5"/>
  <c r="AB65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36" i="5"/>
  <c r="D3" i="5"/>
  <c r="E3" i="5"/>
  <c r="F3" i="5"/>
  <c r="G3" i="5"/>
  <c r="H3" i="5"/>
  <c r="I3" i="5"/>
  <c r="J3" i="5"/>
  <c r="K3" i="5"/>
  <c r="L3" i="5"/>
  <c r="M3" i="5"/>
  <c r="N3" i="5"/>
  <c r="O3" i="5"/>
  <c r="P3" i="5"/>
  <c r="Q3" i="5"/>
  <c r="R3" i="5"/>
  <c r="S3" i="5"/>
  <c r="T3" i="5"/>
  <c r="U3" i="5"/>
  <c r="V3" i="5"/>
  <c r="W3" i="5"/>
  <c r="X3" i="5"/>
  <c r="Y3" i="5"/>
  <c r="Z3" i="5"/>
  <c r="AA3" i="5"/>
  <c r="AB3" i="5"/>
  <c r="D4" i="5"/>
  <c r="E4" i="5"/>
  <c r="F4" i="5"/>
  <c r="G4" i="5"/>
  <c r="H4" i="5"/>
  <c r="I4" i="5"/>
  <c r="J4" i="5"/>
  <c r="K4" i="5"/>
  <c r="L4" i="5"/>
  <c r="M4" i="5"/>
  <c r="N4" i="5"/>
  <c r="O4" i="5"/>
  <c r="P4" i="5"/>
  <c r="Q4" i="5"/>
  <c r="R4" i="5"/>
  <c r="S4" i="5"/>
  <c r="T4" i="5"/>
  <c r="U4" i="5"/>
  <c r="V4" i="5"/>
  <c r="W4" i="5"/>
  <c r="X4" i="5"/>
  <c r="Y4" i="5"/>
  <c r="Z4" i="5"/>
  <c r="AA4" i="5"/>
  <c r="AB4" i="5"/>
  <c r="D5" i="5"/>
  <c r="E5" i="5"/>
  <c r="F5" i="5"/>
  <c r="G5" i="5"/>
  <c r="H5" i="5"/>
  <c r="I5" i="5"/>
  <c r="J5" i="5"/>
  <c r="K5" i="5"/>
  <c r="L5" i="5"/>
  <c r="M5" i="5"/>
  <c r="N5" i="5"/>
  <c r="O5" i="5"/>
  <c r="P5" i="5"/>
  <c r="Q5" i="5"/>
  <c r="R5" i="5"/>
  <c r="S5" i="5"/>
  <c r="T5" i="5"/>
  <c r="U5" i="5"/>
  <c r="V5" i="5"/>
  <c r="W5" i="5"/>
  <c r="X5" i="5"/>
  <c r="Y5" i="5"/>
  <c r="Z5" i="5"/>
  <c r="AA5" i="5"/>
  <c r="AB5" i="5"/>
  <c r="D6" i="5"/>
  <c r="E6" i="5"/>
  <c r="F6" i="5"/>
  <c r="G6" i="5"/>
  <c r="H6" i="5"/>
  <c r="I6" i="5"/>
  <c r="J6" i="5"/>
  <c r="K6" i="5"/>
  <c r="L6" i="5"/>
  <c r="M6" i="5"/>
  <c r="N6" i="5"/>
  <c r="O6" i="5"/>
  <c r="P6" i="5"/>
  <c r="Q6" i="5"/>
  <c r="R6" i="5"/>
  <c r="S6" i="5"/>
  <c r="T6" i="5"/>
  <c r="U6" i="5"/>
  <c r="V6" i="5"/>
  <c r="W6" i="5"/>
  <c r="X6" i="5"/>
  <c r="Y6" i="5"/>
  <c r="Z6" i="5"/>
  <c r="AA6" i="5"/>
  <c r="AB6" i="5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R7" i="5"/>
  <c r="S7" i="5"/>
  <c r="T7" i="5"/>
  <c r="U7" i="5"/>
  <c r="V7" i="5"/>
  <c r="W7" i="5"/>
  <c r="X7" i="5"/>
  <c r="Y7" i="5"/>
  <c r="Z7" i="5"/>
  <c r="AA7" i="5"/>
  <c r="AB7" i="5"/>
  <c r="D8" i="5"/>
  <c r="E8" i="5"/>
  <c r="F8" i="5"/>
  <c r="G8" i="5"/>
  <c r="H8" i="5"/>
  <c r="I8" i="5"/>
  <c r="J8" i="5"/>
  <c r="K8" i="5"/>
  <c r="L8" i="5"/>
  <c r="M8" i="5"/>
  <c r="N8" i="5"/>
  <c r="O8" i="5"/>
  <c r="P8" i="5"/>
  <c r="Q8" i="5"/>
  <c r="R8" i="5"/>
  <c r="S8" i="5"/>
  <c r="T8" i="5"/>
  <c r="U8" i="5"/>
  <c r="V8" i="5"/>
  <c r="W8" i="5"/>
  <c r="X8" i="5"/>
  <c r="Y8" i="5"/>
  <c r="Z8" i="5"/>
  <c r="AA8" i="5"/>
  <c r="AB8" i="5"/>
  <c r="D9" i="5"/>
  <c r="E9" i="5"/>
  <c r="F9" i="5"/>
  <c r="G9" i="5"/>
  <c r="H9" i="5"/>
  <c r="I9" i="5"/>
  <c r="J9" i="5"/>
  <c r="K9" i="5"/>
  <c r="L9" i="5"/>
  <c r="M9" i="5"/>
  <c r="N9" i="5"/>
  <c r="O9" i="5"/>
  <c r="P9" i="5"/>
  <c r="Q9" i="5"/>
  <c r="R9" i="5"/>
  <c r="S9" i="5"/>
  <c r="T9" i="5"/>
  <c r="U9" i="5"/>
  <c r="V9" i="5"/>
  <c r="W9" i="5"/>
  <c r="X9" i="5"/>
  <c r="Y9" i="5"/>
  <c r="Z9" i="5"/>
  <c r="AA9" i="5"/>
  <c r="AB9" i="5"/>
  <c r="D10" i="5"/>
  <c r="E10" i="5"/>
  <c r="F10" i="5"/>
  <c r="G10" i="5"/>
  <c r="H10" i="5"/>
  <c r="I10" i="5"/>
  <c r="J10" i="5"/>
  <c r="K10" i="5"/>
  <c r="L10" i="5"/>
  <c r="M10" i="5"/>
  <c r="N10" i="5"/>
  <c r="O10" i="5"/>
  <c r="P10" i="5"/>
  <c r="Q10" i="5"/>
  <c r="R10" i="5"/>
  <c r="S10" i="5"/>
  <c r="T10" i="5"/>
  <c r="U10" i="5"/>
  <c r="V10" i="5"/>
  <c r="W10" i="5"/>
  <c r="X10" i="5"/>
  <c r="Y10" i="5"/>
  <c r="Z10" i="5"/>
  <c r="AA10" i="5"/>
  <c r="AB10" i="5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Q11" i="5"/>
  <c r="R11" i="5"/>
  <c r="S11" i="5"/>
  <c r="T11" i="5"/>
  <c r="U11" i="5"/>
  <c r="V11" i="5"/>
  <c r="W11" i="5"/>
  <c r="X11" i="5"/>
  <c r="Y11" i="5"/>
  <c r="Z11" i="5"/>
  <c r="AA11" i="5"/>
  <c r="AB11" i="5"/>
  <c r="D12" i="5"/>
  <c r="E12" i="5"/>
  <c r="F12" i="5"/>
  <c r="G12" i="5"/>
  <c r="H12" i="5"/>
  <c r="I12" i="5"/>
  <c r="J12" i="5"/>
  <c r="K12" i="5"/>
  <c r="L12" i="5"/>
  <c r="M12" i="5"/>
  <c r="N12" i="5"/>
  <c r="O12" i="5"/>
  <c r="P12" i="5"/>
  <c r="Q12" i="5"/>
  <c r="R12" i="5"/>
  <c r="S12" i="5"/>
  <c r="T12" i="5"/>
  <c r="U12" i="5"/>
  <c r="V12" i="5"/>
  <c r="W12" i="5"/>
  <c r="X12" i="5"/>
  <c r="Y12" i="5"/>
  <c r="Z12" i="5"/>
  <c r="AA12" i="5"/>
  <c r="AB12" i="5"/>
  <c r="D13" i="5"/>
  <c r="E13" i="5"/>
  <c r="F13" i="5"/>
  <c r="G13" i="5"/>
  <c r="H13" i="5"/>
  <c r="I13" i="5"/>
  <c r="J13" i="5"/>
  <c r="K13" i="5"/>
  <c r="L13" i="5"/>
  <c r="M13" i="5"/>
  <c r="N13" i="5"/>
  <c r="O13" i="5"/>
  <c r="P13" i="5"/>
  <c r="Q13" i="5"/>
  <c r="R13" i="5"/>
  <c r="S13" i="5"/>
  <c r="T13" i="5"/>
  <c r="U13" i="5"/>
  <c r="V13" i="5"/>
  <c r="W13" i="5"/>
  <c r="X13" i="5"/>
  <c r="Y13" i="5"/>
  <c r="Z13" i="5"/>
  <c r="AA13" i="5"/>
  <c r="AB13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Q14" i="5"/>
  <c r="R14" i="5"/>
  <c r="S14" i="5"/>
  <c r="T14" i="5"/>
  <c r="U14" i="5"/>
  <c r="V14" i="5"/>
  <c r="W14" i="5"/>
  <c r="X14" i="5"/>
  <c r="Y14" i="5"/>
  <c r="Z14" i="5"/>
  <c r="AA14" i="5"/>
  <c r="AB14" i="5"/>
  <c r="D15" i="5"/>
  <c r="E15" i="5"/>
  <c r="F15" i="5"/>
  <c r="G15" i="5"/>
  <c r="H15" i="5"/>
  <c r="I15" i="5"/>
  <c r="J15" i="5"/>
  <c r="K15" i="5"/>
  <c r="L15" i="5"/>
  <c r="M15" i="5"/>
  <c r="N15" i="5"/>
  <c r="O15" i="5"/>
  <c r="P15" i="5"/>
  <c r="Q15" i="5"/>
  <c r="R15" i="5"/>
  <c r="S15" i="5"/>
  <c r="T15" i="5"/>
  <c r="U15" i="5"/>
  <c r="V15" i="5"/>
  <c r="W15" i="5"/>
  <c r="X15" i="5"/>
  <c r="Y15" i="5"/>
  <c r="Z15" i="5"/>
  <c r="AA15" i="5"/>
  <c r="AB15" i="5"/>
  <c r="D16" i="5"/>
  <c r="E16" i="5"/>
  <c r="F16" i="5"/>
  <c r="G16" i="5"/>
  <c r="H16" i="5"/>
  <c r="I16" i="5"/>
  <c r="J16" i="5"/>
  <c r="K16" i="5"/>
  <c r="L16" i="5"/>
  <c r="M16" i="5"/>
  <c r="N16" i="5"/>
  <c r="O16" i="5"/>
  <c r="P16" i="5"/>
  <c r="Q16" i="5"/>
  <c r="R16" i="5"/>
  <c r="S16" i="5"/>
  <c r="T16" i="5"/>
  <c r="U16" i="5"/>
  <c r="V16" i="5"/>
  <c r="W16" i="5"/>
  <c r="X16" i="5"/>
  <c r="Y16" i="5"/>
  <c r="Z16" i="5"/>
  <c r="AA16" i="5"/>
  <c r="AB16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Q17" i="5"/>
  <c r="R17" i="5"/>
  <c r="S17" i="5"/>
  <c r="T17" i="5"/>
  <c r="U17" i="5"/>
  <c r="V17" i="5"/>
  <c r="W17" i="5"/>
  <c r="X17" i="5"/>
  <c r="Y17" i="5"/>
  <c r="Z17" i="5"/>
  <c r="AA17" i="5"/>
  <c r="AB17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Q18" i="5"/>
  <c r="R18" i="5"/>
  <c r="S18" i="5"/>
  <c r="T18" i="5"/>
  <c r="U18" i="5"/>
  <c r="V18" i="5"/>
  <c r="W18" i="5"/>
  <c r="X18" i="5"/>
  <c r="Y18" i="5"/>
  <c r="Z18" i="5"/>
  <c r="AA18" i="5"/>
  <c r="AB18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Q19" i="5"/>
  <c r="R19" i="5"/>
  <c r="S19" i="5"/>
  <c r="T19" i="5"/>
  <c r="U19" i="5"/>
  <c r="V19" i="5"/>
  <c r="W19" i="5"/>
  <c r="X19" i="5"/>
  <c r="Y19" i="5"/>
  <c r="Z19" i="5"/>
  <c r="AA19" i="5"/>
  <c r="AB19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Q20" i="5"/>
  <c r="R20" i="5"/>
  <c r="S20" i="5"/>
  <c r="T20" i="5"/>
  <c r="U20" i="5"/>
  <c r="V20" i="5"/>
  <c r="W20" i="5"/>
  <c r="X20" i="5"/>
  <c r="Y20" i="5"/>
  <c r="Z20" i="5"/>
  <c r="AA20" i="5"/>
  <c r="AB20" i="5"/>
  <c r="D21" i="5"/>
  <c r="E21" i="5"/>
  <c r="F21" i="5"/>
  <c r="G21" i="5"/>
  <c r="H21" i="5"/>
  <c r="I21" i="5"/>
  <c r="J21" i="5"/>
  <c r="K21" i="5"/>
  <c r="L21" i="5"/>
  <c r="M21" i="5"/>
  <c r="N21" i="5"/>
  <c r="O21" i="5"/>
  <c r="P21" i="5"/>
  <c r="Q21" i="5"/>
  <c r="R21" i="5"/>
  <c r="S21" i="5"/>
  <c r="T21" i="5"/>
  <c r="U21" i="5"/>
  <c r="V21" i="5"/>
  <c r="W21" i="5"/>
  <c r="X21" i="5"/>
  <c r="Y21" i="5"/>
  <c r="Z21" i="5"/>
  <c r="AA21" i="5"/>
  <c r="AB21" i="5"/>
  <c r="D22" i="5"/>
  <c r="E22" i="5"/>
  <c r="F22" i="5"/>
  <c r="G22" i="5"/>
  <c r="H22" i="5"/>
  <c r="I22" i="5"/>
  <c r="J22" i="5"/>
  <c r="K22" i="5"/>
  <c r="L22" i="5"/>
  <c r="M22" i="5"/>
  <c r="N22" i="5"/>
  <c r="O22" i="5"/>
  <c r="P22" i="5"/>
  <c r="Q22" i="5"/>
  <c r="R22" i="5"/>
  <c r="S22" i="5"/>
  <c r="T22" i="5"/>
  <c r="U22" i="5"/>
  <c r="V22" i="5"/>
  <c r="W22" i="5"/>
  <c r="X22" i="5"/>
  <c r="Y22" i="5"/>
  <c r="Z22" i="5"/>
  <c r="AA22" i="5"/>
  <c r="AB22" i="5"/>
  <c r="D23" i="5"/>
  <c r="E23" i="5"/>
  <c r="F23" i="5"/>
  <c r="G23" i="5"/>
  <c r="H23" i="5"/>
  <c r="I23" i="5"/>
  <c r="J23" i="5"/>
  <c r="K23" i="5"/>
  <c r="L23" i="5"/>
  <c r="M23" i="5"/>
  <c r="N23" i="5"/>
  <c r="O23" i="5"/>
  <c r="P23" i="5"/>
  <c r="Q23" i="5"/>
  <c r="R23" i="5"/>
  <c r="S23" i="5"/>
  <c r="T23" i="5"/>
  <c r="U23" i="5"/>
  <c r="V23" i="5"/>
  <c r="W23" i="5"/>
  <c r="X23" i="5"/>
  <c r="Y23" i="5"/>
  <c r="Z23" i="5"/>
  <c r="AA23" i="5"/>
  <c r="AB23" i="5"/>
  <c r="D24" i="5"/>
  <c r="E24" i="5"/>
  <c r="F24" i="5"/>
  <c r="G24" i="5"/>
  <c r="H24" i="5"/>
  <c r="I24" i="5"/>
  <c r="J24" i="5"/>
  <c r="K24" i="5"/>
  <c r="L24" i="5"/>
  <c r="M24" i="5"/>
  <c r="N24" i="5"/>
  <c r="O24" i="5"/>
  <c r="P24" i="5"/>
  <c r="Q24" i="5"/>
  <c r="R24" i="5"/>
  <c r="S24" i="5"/>
  <c r="T24" i="5"/>
  <c r="U24" i="5"/>
  <c r="V24" i="5"/>
  <c r="W24" i="5"/>
  <c r="X24" i="5"/>
  <c r="Y24" i="5"/>
  <c r="Z24" i="5"/>
  <c r="AA24" i="5"/>
  <c r="AB24" i="5"/>
  <c r="D25" i="5"/>
  <c r="E25" i="5"/>
  <c r="F25" i="5"/>
  <c r="G25" i="5"/>
  <c r="H25" i="5"/>
  <c r="I25" i="5"/>
  <c r="J25" i="5"/>
  <c r="K25" i="5"/>
  <c r="L25" i="5"/>
  <c r="M25" i="5"/>
  <c r="N25" i="5"/>
  <c r="O25" i="5"/>
  <c r="P25" i="5"/>
  <c r="Q25" i="5"/>
  <c r="R25" i="5"/>
  <c r="S25" i="5"/>
  <c r="T25" i="5"/>
  <c r="U25" i="5"/>
  <c r="V25" i="5"/>
  <c r="W25" i="5"/>
  <c r="X25" i="5"/>
  <c r="Y25" i="5"/>
  <c r="Z25" i="5"/>
  <c r="AA25" i="5"/>
  <c r="AB25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Q26" i="5"/>
  <c r="R26" i="5"/>
  <c r="S26" i="5"/>
  <c r="T26" i="5"/>
  <c r="U26" i="5"/>
  <c r="V26" i="5"/>
  <c r="W26" i="5"/>
  <c r="X26" i="5"/>
  <c r="Y26" i="5"/>
  <c r="Z26" i="5"/>
  <c r="AA26" i="5"/>
  <c r="AB26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S27" i="5"/>
  <c r="T27" i="5"/>
  <c r="U27" i="5"/>
  <c r="V27" i="5"/>
  <c r="W27" i="5"/>
  <c r="X27" i="5"/>
  <c r="Y27" i="5"/>
  <c r="Z27" i="5"/>
  <c r="AA27" i="5"/>
  <c r="AB27" i="5"/>
  <c r="D28" i="5"/>
  <c r="E28" i="5"/>
  <c r="F28" i="5"/>
  <c r="G28" i="5"/>
  <c r="H28" i="5"/>
  <c r="I28" i="5"/>
  <c r="J28" i="5"/>
  <c r="K28" i="5"/>
  <c r="L28" i="5"/>
  <c r="M28" i="5"/>
  <c r="N28" i="5"/>
  <c r="O28" i="5"/>
  <c r="P28" i="5"/>
  <c r="Q28" i="5"/>
  <c r="R28" i="5"/>
  <c r="S28" i="5"/>
  <c r="T28" i="5"/>
  <c r="U28" i="5"/>
  <c r="V28" i="5"/>
  <c r="W28" i="5"/>
  <c r="X28" i="5"/>
  <c r="Y28" i="5"/>
  <c r="Z28" i="5"/>
  <c r="AA28" i="5"/>
  <c r="AB28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Q29" i="5"/>
  <c r="R29" i="5"/>
  <c r="S29" i="5"/>
  <c r="T29" i="5"/>
  <c r="U29" i="5"/>
  <c r="V29" i="5"/>
  <c r="W29" i="5"/>
  <c r="X29" i="5"/>
  <c r="Y29" i="5"/>
  <c r="Z29" i="5"/>
  <c r="AA29" i="5"/>
  <c r="AB29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Q30" i="5"/>
  <c r="R30" i="5"/>
  <c r="S30" i="5"/>
  <c r="T30" i="5"/>
  <c r="U30" i="5"/>
  <c r="V30" i="5"/>
  <c r="W30" i="5"/>
  <c r="X30" i="5"/>
  <c r="Y30" i="5"/>
  <c r="Z30" i="5"/>
  <c r="AA30" i="5"/>
  <c r="AB30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Q31" i="5"/>
  <c r="R31" i="5"/>
  <c r="S31" i="5"/>
  <c r="T31" i="5"/>
  <c r="U31" i="5"/>
  <c r="V31" i="5"/>
  <c r="W31" i="5"/>
  <c r="X31" i="5"/>
  <c r="Y31" i="5"/>
  <c r="Z31" i="5"/>
  <c r="AA31" i="5"/>
  <c r="AB31" i="5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Q32" i="5"/>
  <c r="R32" i="5"/>
  <c r="S32" i="5"/>
  <c r="T32" i="5"/>
  <c r="U32" i="5"/>
  <c r="V32" i="5"/>
  <c r="W32" i="5"/>
  <c r="X32" i="5"/>
  <c r="Y32" i="5"/>
  <c r="Z32" i="5"/>
  <c r="AA32" i="5"/>
  <c r="AB32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" i="5"/>
  <c r="B94" i="5"/>
  <c r="B95" i="5" s="1"/>
  <c r="B96" i="5" s="1"/>
  <c r="B97" i="5" s="1"/>
  <c r="B98" i="5" s="1"/>
  <c r="B70" i="5"/>
  <c r="B71" i="5" s="1"/>
  <c r="B72" i="5" s="1"/>
  <c r="B73" i="5" s="1"/>
  <c r="B74" i="5" s="1"/>
  <c r="B75" i="5" s="1"/>
  <c r="B76" i="5" s="1"/>
  <c r="B77" i="5" s="1"/>
  <c r="B78" i="5" s="1"/>
  <c r="B79" i="5" s="1"/>
  <c r="B80" i="5" s="1"/>
  <c r="B81" i="5" s="1"/>
  <c r="B82" i="5" s="1"/>
  <c r="B83" i="5" s="1"/>
  <c r="B84" i="5" s="1"/>
  <c r="B85" i="5" s="1"/>
  <c r="B86" i="5" s="1"/>
  <c r="B87" i="5" s="1"/>
  <c r="B88" i="5" s="1"/>
  <c r="B89" i="5" s="1"/>
  <c r="B90" i="5" s="1"/>
  <c r="B91" i="5" s="1"/>
  <c r="B92" i="5" s="1"/>
  <c r="B93" i="5" s="1"/>
  <c r="E68" i="5"/>
  <c r="F68" i="5" s="1"/>
  <c r="G68" i="5" s="1"/>
  <c r="H68" i="5" s="1"/>
  <c r="I68" i="5" s="1"/>
  <c r="J68" i="5" s="1"/>
  <c r="K68" i="5" s="1"/>
  <c r="L68" i="5" s="1"/>
  <c r="M68" i="5" s="1"/>
  <c r="N68" i="5" s="1"/>
  <c r="O68" i="5" s="1"/>
  <c r="P68" i="5" s="1"/>
  <c r="Q68" i="5" s="1"/>
  <c r="R68" i="5" s="1"/>
  <c r="S68" i="5" s="1"/>
  <c r="T68" i="5" s="1"/>
  <c r="U68" i="5" s="1"/>
  <c r="V68" i="5" s="1"/>
  <c r="W68" i="5" s="1"/>
  <c r="X68" i="5" s="1"/>
  <c r="Y68" i="5" s="1"/>
  <c r="Z68" i="5" s="1"/>
  <c r="AA68" i="5" s="1"/>
  <c r="AB68" i="5" s="1"/>
  <c r="D68" i="5"/>
  <c r="B37" i="5"/>
  <c r="B38" i="5" s="1"/>
  <c r="D35" i="5"/>
  <c r="B4" i="5"/>
  <c r="E2" i="5"/>
  <c r="D2" i="5"/>
  <c r="D69" i="4"/>
  <c r="E69" i="4"/>
  <c r="F69" i="4"/>
  <c r="G69" i="4"/>
  <c r="H69" i="4"/>
  <c r="I69" i="4"/>
  <c r="J69" i="4"/>
  <c r="K69" i="4"/>
  <c r="L69" i="4"/>
  <c r="M69" i="4"/>
  <c r="N69" i="4"/>
  <c r="O69" i="4"/>
  <c r="P69" i="4"/>
  <c r="Q69" i="4"/>
  <c r="R69" i="4"/>
  <c r="S69" i="4"/>
  <c r="T69" i="4"/>
  <c r="U69" i="4"/>
  <c r="V69" i="4"/>
  <c r="W69" i="4"/>
  <c r="X69" i="4"/>
  <c r="Y69" i="4"/>
  <c r="Z69" i="4"/>
  <c r="AA69" i="4"/>
  <c r="AB69" i="4"/>
  <c r="D70" i="4"/>
  <c r="E70" i="4"/>
  <c r="F70" i="4"/>
  <c r="G70" i="4"/>
  <c r="H70" i="4"/>
  <c r="I70" i="4"/>
  <c r="J70" i="4"/>
  <c r="K70" i="4"/>
  <c r="L70" i="4"/>
  <c r="M70" i="4"/>
  <c r="N70" i="4"/>
  <c r="O70" i="4"/>
  <c r="P70" i="4"/>
  <c r="Q70" i="4"/>
  <c r="R70" i="4"/>
  <c r="S70" i="4"/>
  <c r="T70" i="4"/>
  <c r="U70" i="4"/>
  <c r="V70" i="4"/>
  <c r="W70" i="4"/>
  <c r="X70" i="4"/>
  <c r="Y70" i="4"/>
  <c r="Z70" i="4"/>
  <c r="AA70" i="4"/>
  <c r="AB70" i="4"/>
  <c r="D71" i="4"/>
  <c r="E71" i="4"/>
  <c r="F71" i="4"/>
  <c r="G71" i="4"/>
  <c r="H71" i="4"/>
  <c r="I71" i="4"/>
  <c r="J71" i="4"/>
  <c r="K71" i="4"/>
  <c r="L71" i="4"/>
  <c r="M71" i="4"/>
  <c r="N71" i="4"/>
  <c r="O71" i="4"/>
  <c r="P71" i="4"/>
  <c r="Q71" i="4"/>
  <c r="R71" i="4"/>
  <c r="S71" i="4"/>
  <c r="T71" i="4"/>
  <c r="U71" i="4"/>
  <c r="V71" i="4"/>
  <c r="W71" i="4"/>
  <c r="X71" i="4"/>
  <c r="Y71" i="4"/>
  <c r="Z71" i="4"/>
  <c r="AA71" i="4"/>
  <c r="AB71" i="4"/>
  <c r="D72" i="4"/>
  <c r="E72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T72" i="4"/>
  <c r="U72" i="4"/>
  <c r="V72" i="4"/>
  <c r="W72" i="4"/>
  <c r="X72" i="4"/>
  <c r="Y72" i="4"/>
  <c r="Z72" i="4"/>
  <c r="AA72" i="4"/>
  <c r="AB72" i="4"/>
  <c r="D73" i="4"/>
  <c r="E73" i="4"/>
  <c r="F73" i="4"/>
  <c r="G73" i="4"/>
  <c r="H73" i="4"/>
  <c r="I73" i="4"/>
  <c r="J73" i="4"/>
  <c r="K73" i="4"/>
  <c r="L73" i="4"/>
  <c r="M73" i="4"/>
  <c r="N73" i="4"/>
  <c r="O73" i="4"/>
  <c r="P73" i="4"/>
  <c r="Q73" i="4"/>
  <c r="R73" i="4"/>
  <c r="S73" i="4"/>
  <c r="T73" i="4"/>
  <c r="U73" i="4"/>
  <c r="V73" i="4"/>
  <c r="W73" i="4"/>
  <c r="X73" i="4"/>
  <c r="Y73" i="4"/>
  <c r="Z73" i="4"/>
  <c r="AA73" i="4"/>
  <c r="AB73" i="4"/>
  <c r="D74" i="4"/>
  <c r="E74" i="4"/>
  <c r="F74" i="4"/>
  <c r="G74" i="4"/>
  <c r="H74" i="4"/>
  <c r="I74" i="4"/>
  <c r="J74" i="4"/>
  <c r="K74" i="4"/>
  <c r="L74" i="4"/>
  <c r="M74" i="4"/>
  <c r="N74" i="4"/>
  <c r="O74" i="4"/>
  <c r="P74" i="4"/>
  <c r="Q74" i="4"/>
  <c r="R74" i="4"/>
  <c r="S74" i="4"/>
  <c r="T74" i="4"/>
  <c r="U74" i="4"/>
  <c r="V74" i="4"/>
  <c r="W74" i="4"/>
  <c r="X74" i="4"/>
  <c r="Y74" i="4"/>
  <c r="Z74" i="4"/>
  <c r="AA74" i="4"/>
  <c r="AB74" i="4"/>
  <c r="D75" i="4"/>
  <c r="E75" i="4"/>
  <c r="F75" i="4"/>
  <c r="G75" i="4"/>
  <c r="H75" i="4"/>
  <c r="I75" i="4"/>
  <c r="J75" i="4"/>
  <c r="K75" i="4"/>
  <c r="L75" i="4"/>
  <c r="M75" i="4"/>
  <c r="N75" i="4"/>
  <c r="O75" i="4"/>
  <c r="P75" i="4"/>
  <c r="Q75" i="4"/>
  <c r="R75" i="4"/>
  <c r="S75" i="4"/>
  <c r="T75" i="4"/>
  <c r="U75" i="4"/>
  <c r="V75" i="4"/>
  <c r="W75" i="4"/>
  <c r="X75" i="4"/>
  <c r="Y75" i="4"/>
  <c r="Z75" i="4"/>
  <c r="AA75" i="4"/>
  <c r="AB75" i="4"/>
  <c r="D76" i="4"/>
  <c r="E76" i="4"/>
  <c r="F76" i="4"/>
  <c r="G76" i="4"/>
  <c r="H76" i="4"/>
  <c r="I76" i="4"/>
  <c r="J76" i="4"/>
  <c r="K76" i="4"/>
  <c r="L76" i="4"/>
  <c r="M76" i="4"/>
  <c r="N76" i="4"/>
  <c r="O76" i="4"/>
  <c r="P76" i="4"/>
  <c r="Q76" i="4"/>
  <c r="R76" i="4"/>
  <c r="S76" i="4"/>
  <c r="T76" i="4"/>
  <c r="U76" i="4"/>
  <c r="V76" i="4"/>
  <c r="W76" i="4"/>
  <c r="X76" i="4"/>
  <c r="Y76" i="4"/>
  <c r="Z76" i="4"/>
  <c r="AA76" i="4"/>
  <c r="AB76" i="4"/>
  <c r="D77" i="4"/>
  <c r="E77" i="4"/>
  <c r="F77" i="4"/>
  <c r="G77" i="4"/>
  <c r="H77" i="4"/>
  <c r="I77" i="4"/>
  <c r="J77" i="4"/>
  <c r="K77" i="4"/>
  <c r="L77" i="4"/>
  <c r="M77" i="4"/>
  <c r="N77" i="4"/>
  <c r="O77" i="4"/>
  <c r="P77" i="4"/>
  <c r="Q77" i="4"/>
  <c r="R77" i="4"/>
  <c r="S77" i="4"/>
  <c r="T77" i="4"/>
  <c r="U77" i="4"/>
  <c r="V77" i="4"/>
  <c r="W77" i="4"/>
  <c r="X77" i="4"/>
  <c r="Y77" i="4"/>
  <c r="Z77" i="4"/>
  <c r="AA77" i="4"/>
  <c r="AB77" i="4"/>
  <c r="D78" i="4"/>
  <c r="E78" i="4"/>
  <c r="F78" i="4"/>
  <c r="G78" i="4"/>
  <c r="H78" i="4"/>
  <c r="I78" i="4"/>
  <c r="J78" i="4"/>
  <c r="K78" i="4"/>
  <c r="L78" i="4"/>
  <c r="M78" i="4"/>
  <c r="N78" i="4"/>
  <c r="O78" i="4"/>
  <c r="P78" i="4"/>
  <c r="Q78" i="4"/>
  <c r="R78" i="4"/>
  <c r="S78" i="4"/>
  <c r="T78" i="4"/>
  <c r="U78" i="4"/>
  <c r="V78" i="4"/>
  <c r="W78" i="4"/>
  <c r="X78" i="4"/>
  <c r="Y78" i="4"/>
  <c r="Z78" i="4"/>
  <c r="AA78" i="4"/>
  <c r="AB78" i="4"/>
  <c r="D79" i="4"/>
  <c r="E79" i="4"/>
  <c r="F79" i="4"/>
  <c r="G79" i="4"/>
  <c r="H79" i="4"/>
  <c r="I79" i="4"/>
  <c r="J79" i="4"/>
  <c r="K79" i="4"/>
  <c r="L79" i="4"/>
  <c r="M79" i="4"/>
  <c r="N79" i="4"/>
  <c r="O79" i="4"/>
  <c r="P79" i="4"/>
  <c r="Q79" i="4"/>
  <c r="R79" i="4"/>
  <c r="S79" i="4"/>
  <c r="T79" i="4"/>
  <c r="U79" i="4"/>
  <c r="V79" i="4"/>
  <c r="W79" i="4"/>
  <c r="X79" i="4"/>
  <c r="Y79" i="4"/>
  <c r="Z79" i="4"/>
  <c r="AA79" i="4"/>
  <c r="AB79" i="4"/>
  <c r="D80" i="4"/>
  <c r="E80" i="4"/>
  <c r="F80" i="4"/>
  <c r="G80" i="4"/>
  <c r="H80" i="4"/>
  <c r="I80" i="4"/>
  <c r="J80" i="4"/>
  <c r="K80" i="4"/>
  <c r="L80" i="4"/>
  <c r="M80" i="4"/>
  <c r="N80" i="4"/>
  <c r="O80" i="4"/>
  <c r="P80" i="4"/>
  <c r="Q80" i="4"/>
  <c r="R80" i="4"/>
  <c r="S80" i="4"/>
  <c r="T80" i="4"/>
  <c r="U80" i="4"/>
  <c r="V80" i="4"/>
  <c r="W80" i="4"/>
  <c r="X80" i="4"/>
  <c r="Y80" i="4"/>
  <c r="Z80" i="4"/>
  <c r="AA80" i="4"/>
  <c r="AB80" i="4"/>
  <c r="D81" i="4"/>
  <c r="E81" i="4"/>
  <c r="F81" i="4"/>
  <c r="G81" i="4"/>
  <c r="H81" i="4"/>
  <c r="I81" i="4"/>
  <c r="J81" i="4"/>
  <c r="K81" i="4"/>
  <c r="L81" i="4"/>
  <c r="M81" i="4"/>
  <c r="N81" i="4"/>
  <c r="O81" i="4"/>
  <c r="P81" i="4"/>
  <c r="Q81" i="4"/>
  <c r="R81" i="4"/>
  <c r="S81" i="4"/>
  <c r="T81" i="4"/>
  <c r="U81" i="4"/>
  <c r="V81" i="4"/>
  <c r="W81" i="4"/>
  <c r="X81" i="4"/>
  <c r="Y81" i="4"/>
  <c r="Z81" i="4"/>
  <c r="AA81" i="4"/>
  <c r="AB81" i="4"/>
  <c r="D82" i="4"/>
  <c r="E82" i="4"/>
  <c r="F82" i="4"/>
  <c r="G82" i="4"/>
  <c r="H82" i="4"/>
  <c r="I82" i="4"/>
  <c r="J82" i="4"/>
  <c r="K82" i="4"/>
  <c r="L82" i="4"/>
  <c r="M82" i="4"/>
  <c r="N82" i="4"/>
  <c r="O82" i="4"/>
  <c r="P82" i="4"/>
  <c r="Q82" i="4"/>
  <c r="R82" i="4"/>
  <c r="S82" i="4"/>
  <c r="T82" i="4"/>
  <c r="U82" i="4"/>
  <c r="V82" i="4"/>
  <c r="W82" i="4"/>
  <c r="X82" i="4"/>
  <c r="Y82" i="4"/>
  <c r="Z82" i="4"/>
  <c r="AA82" i="4"/>
  <c r="AB82" i="4"/>
  <c r="D83" i="4"/>
  <c r="E83" i="4"/>
  <c r="F83" i="4"/>
  <c r="G83" i="4"/>
  <c r="H83" i="4"/>
  <c r="I83" i="4"/>
  <c r="J83" i="4"/>
  <c r="K83" i="4"/>
  <c r="L83" i="4"/>
  <c r="M83" i="4"/>
  <c r="N83" i="4"/>
  <c r="O83" i="4"/>
  <c r="P83" i="4"/>
  <c r="Q83" i="4"/>
  <c r="R83" i="4"/>
  <c r="S83" i="4"/>
  <c r="T83" i="4"/>
  <c r="U83" i="4"/>
  <c r="V83" i="4"/>
  <c r="W83" i="4"/>
  <c r="X83" i="4"/>
  <c r="Y83" i="4"/>
  <c r="Z83" i="4"/>
  <c r="AA83" i="4"/>
  <c r="AB83" i="4"/>
  <c r="D84" i="4"/>
  <c r="E84" i="4"/>
  <c r="F84" i="4"/>
  <c r="G84" i="4"/>
  <c r="H84" i="4"/>
  <c r="I84" i="4"/>
  <c r="J84" i="4"/>
  <c r="K84" i="4"/>
  <c r="L84" i="4"/>
  <c r="M84" i="4"/>
  <c r="N84" i="4"/>
  <c r="O84" i="4"/>
  <c r="P84" i="4"/>
  <c r="Q84" i="4"/>
  <c r="R84" i="4"/>
  <c r="S84" i="4"/>
  <c r="T84" i="4"/>
  <c r="U84" i="4"/>
  <c r="V84" i="4"/>
  <c r="W84" i="4"/>
  <c r="X84" i="4"/>
  <c r="Y84" i="4"/>
  <c r="Z84" i="4"/>
  <c r="AA84" i="4"/>
  <c r="AB84" i="4"/>
  <c r="D85" i="4"/>
  <c r="E85" i="4"/>
  <c r="F85" i="4"/>
  <c r="G85" i="4"/>
  <c r="H85" i="4"/>
  <c r="I85" i="4"/>
  <c r="J85" i="4"/>
  <c r="K85" i="4"/>
  <c r="L85" i="4"/>
  <c r="M85" i="4"/>
  <c r="N85" i="4"/>
  <c r="O85" i="4"/>
  <c r="P85" i="4"/>
  <c r="Q85" i="4"/>
  <c r="R85" i="4"/>
  <c r="S85" i="4"/>
  <c r="T85" i="4"/>
  <c r="U85" i="4"/>
  <c r="V85" i="4"/>
  <c r="W85" i="4"/>
  <c r="X85" i="4"/>
  <c r="Y85" i="4"/>
  <c r="Z85" i="4"/>
  <c r="AA85" i="4"/>
  <c r="AB85" i="4"/>
  <c r="D86" i="4"/>
  <c r="E86" i="4"/>
  <c r="F86" i="4"/>
  <c r="G86" i="4"/>
  <c r="H86" i="4"/>
  <c r="I86" i="4"/>
  <c r="J86" i="4"/>
  <c r="K86" i="4"/>
  <c r="L86" i="4"/>
  <c r="M86" i="4"/>
  <c r="N86" i="4"/>
  <c r="O86" i="4"/>
  <c r="P86" i="4"/>
  <c r="Q86" i="4"/>
  <c r="R86" i="4"/>
  <c r="S86" i="4"/>
  <c r="T86" i="4"/>
  <c r="U86" i="4"/>
  <c r="V86" i="4"/>
  <c r="W86" i="4"/>
  <c r="X86" i="4"/>
  <c r="Y86" i="4"/>
  <c r="Z86" i="4"/>
  <c r="AA86" i="4"/>
  <c r="AB86" i="4"/>
  <c r="D87" i="4"/>
  <c r="E87" i="4"/>
  <c r="F87" i="4"/>
  <c r="G87" i="4"/>
  <c r="H87" i="4"/>
  <c r="I87" i="4"/>
  <c r="J87" i="4"/>
  <c r="K87" i="4"/>
  <c r="L87" i="4"/>
  <c r="M87" i="4"/>
  <c r="N87" i="4"/>
  <c r="O87" i="4"/>
  <c r="P87" i="4"/>
  <c r="Q87" i="4"/>
  <c r="R87" i="4"/>
  <c r="S87" i="4"/>
  <c r="T87" i="4"/>
  <c r="U87" i="4"/>
  <c r="V87" i="4"/>
  <c r="W87" i="4"/>
  <c r="X87" i="4"/>
  <c r="Y87" i="4"/>
  <c r="Z87" i="4"/>
  <c r="AA87" i="4"/>
  <c r="AB87" i="4"/>
  <c r="D88" i="4"/>
  <c r="E88" i="4"/>
  <c r="F88" i="4"/>
  <c r="G88" i="4"/>
  <c r="H88" i="4"/>
  <c r="I88" i="4"/>
  <c r="J88" i="4"/>
  <c r="K88" i="4"/>
  <c r="L88" i="4"/>
  <c r="M88" i="4"/>
  <c r="N88" i="4"/>
  <c r="O88" i="4"/>
  <c r="P88" i="4"/>
  <c r="Q88" i="4"/>
  <c r="R88" i="4"/>
  <c r="S88" i="4"/>
  <c r="T88" i="4"/>
  <c r="U88" i="4"/>
  <c r="V88" i="4"/>
  <c r="W88" i="4"/>
  <c r="X88" i="4"/>
  <c r="Y88" i="4"/>
  <c r="Z88" i="4"/>
  <c r="AA88" i="4"/>
  <c r="AB88" i="4"/>
  <c r="D89" i="4"/>
  <c r="E89" i="4"/>
  <c r="F89" i="4"/>
  <c r="G89" i="4"/>
  <c r="H89" i="4"/>
  <c r="I89" i="4"/>
  <c r="J89" i="4"/>
  <c r="K89" i="4"/>
  <c r="L89" i="4"/>
  <c r="M89" i="4"/>
  <c r="N89" i="4"/>
  <c r="O89" i="4"/>
  <c r="P89" i="4"/>
  <c r="Q89" i="4"/>
  <c r="R89" i="4"/>
  <c r="S89" i="4"/>
  <c r="T89" i="4"/>
  <c r="U89" i="4"/>
  <c r="V89" i="4"/>
  <c r="W89" i="4"/>
  <c r="X89" i="4"/>
  <c r="Y89" i="4"/>
  <c r="Z89" i="4"/>
  <c r="AA89" i="4"/>
  <c r="AB89" i="4"/>
  <c r="D90" i="4"/>
  <c r="E90" i="4"/>
  <c r="F90" i="4"/>
  <c r="G90" i="4"/>
  <c r="H90" i="4"/>
  <c r="I90" i="4"/>
  <c r="J90" i="4"/>
  <c r="K90" i="4"/>
  <c r="L90" i="4"/>
  <c r="M90" i="4"/>
  <c r="N90" i="4"/>
  <c r="O90" i="4"/>
  <c r="P90" i="4"/>
  <c r="Q90" i="4"/>
  <c r="R90" i="4"/>
  <c r="S90" i="4"/>
  <c r="T90" i="4"/>
  <c r="U90" i="4"/>
  <c r="V90" i="4"/>
  <c r="W90" i="4"/>
  <c r="X90" i="4"/>
  <c r="Y90" i="4"/>
  <c r="Z90" i="4"/>
  <c r="AA90" i="4"/>
  <c r="AB90" i="4"/>
  <c r="D91" i="4"/>
  <c r="E91" i="4"/>
  <c r="F91" i="4"/>
  <c r="G91" i="4"/>
  <c r="H91" i="4"/>
  <c r="I91" i="4"/>
  <c r="J91" i="4"/>
  <c r="K91" i="4"/>
  <c r="L91" i="4"/>
  <c r="M91" i="4"/>
  <c r="N91" i="4"/>
  <c r="O91" i="4"/>
  <c r="P91" i="4"/>
  <c r="Q91" i="4"/>
  <c r="R91" i="4"/>
  <c r="S91" i="4"/>
  <c r="T91" i="4"/>
  <c r="U91" i="4"/>
  <c r="V91" i="4"/>
  <c r="W91" i="4"/>
  <c r="X91" i="4"/>
  <c r="Y91" i="4"/>
  <c r="Z91" i="4"/>
  <c r="AA91" i="4"/>
  <c r="AB91" i="4"/>
  <c r="D92" i="4"/>
  <c r="E92" i="4"/>
  <c r="F92" i="4"/>
  <c r="G92" i="4"/>
  <c r="H92" i="4"/>
  <c r="I92" i="4"/>
  <c r="J92" i="4"/>
  <c r="K92" i="4"/>
  <c r="L92" i="4"/>
  <c r="M92" i="4"/>
  <c r="N92" i="4"/>
  <c r="O92" i="4"/>
  <c r="P92" i="4"/>
  <c r="Q92" i="4"/>
  <c r="R92" i="4"/>
  <c r="S92" i="4"/>
  <c r="T92" i="4"/>
  <c r="U92" i="4"/>
  <c r="V92" i="4"/>
  <c r="W92" i="4"/>
  <c r="X92" i="4"/>
  <c r="Y92" i="4"/>
  <c r="Z92" i="4"/>
  <c r="AA92" i="4"/>
  <c r="AB92" i="4"/>
  <c r="D93" i="4"/>
  <c r="E93" i="4"/>
  <c r="F93" i="4"/>
  <c r="G93" i="4"/>
  <c r="H93" i="4"/>
  <c r="I93" i="4"/>
  <c r="J93" i="4"/>
  <c r="K93" i="4"/>
  <c r="L93" i="4"/>
  <c r="M93" i="4"/>
  <c r="N93" i="4"/>
  <c r="O93" i="4"/>
  <c r="P93" i="4"/>
  <c r="Q93" i="4"/>
  <c r="R93" i="4"/>
  <c r="S93" i="4"/>
  <c r="T93" i="4"/>
  <c r="U93" i="4"/>
  <c r="V93" i="4"/>
  <c r="W93" i="4"/>
  <c r="X93" i="4"/>
  <c r="Y93" i="4"/>
  <c r="Z93" i="4"/>
  <c r="AA93" i="4"/>
  <c r="AB93" i="4"/>
  <c r="D94" i="4"/>
  <c r="E94" i="4"/>
  <c r="F94" i="4"/>
  <c r="G94" i="4"/>
  <c r="H94" i="4"/>
  <c r="I94" i="4"/>
  <c r="J94" i="4"/>
  <c r="K94" i="4"/>
  <c r="L94" i="4"/>
  <c r="M94" i="4"/>
  <c r="N94" i="4"/>
  <c r="O94" i="4"/>
  <c r="P94" i="4"/>
  <c r="Q94" i="4"/>
  <c r="R94" i="4"/>
  <c r="S94" i="4"/>
  <c r="T94" i="4"/>
  <c r="U94" i="4"/>
  <c r="V94" i="4"/>
  <c r="W94" i="4"/>
  <c r="X94" i="4"/>
  <c r="Y94" i="4"/>
  <c r="Z94" i="4"/>
  <c r="AA94" i="4"/>
  <c r="AB94" i="4"/>
  <c r="D95" i="4"/>
  <c r="E95" i="4"/>
  <c r="F95" i="4"/>
  <c r="G95" i="4"/>
  <c r="H95" i="4"/>
  <c r="I95" i="4"/>
  <c r="J95" i="4"/>
  <c r="K95" i="4"/>
  <c r="L95" i="4"/>
  <c r="M95" i="4"/>
  <c r="N95" i="4"/>
  <c r="O95" i="4"/>
  <c r="P95" i="4"/>
  <c r="Q95" i="4"/>
  <c r="R95" i="4"/>
  <c r="S95" i="4"/>
  <c r="T95" i="4"/>
  <c r="U95" i="4"/>
  <c r="V95" i="4"/>
  <c r="W95" i="4"/>
  <c r="X95" i="4"/>
  <c r="Y95" i="4"/>
  <c r="Z95" i="4"/>
  <c r="AA95" i="4"/>
  <c r="AB95" i="4"/>
  <c r="D96" i="4"/>
  <c r="E96" i="4"/>
  <c r="F96" i="4"/>
  <c r="G96" i="4"/>
  <c r="H96" i="4"/>
  <c r="I96" i="4"/>
  <c r="J96" i="4"/>
  <c r="K96" i="4"/>
  <c r="L96" i="4"/>
  <c r="M96" i="4"/>
  <c r="N96" i="4"/>
  <c r="O96" i="4"/>
  <c r="P96" i="4"/>
  <c r="Q96" i="4"/>
  <c r="R96" i="4"/>
  <c r="S96" i="4"/>
  <c r="T96" i="4"/>
  <c r="U96" i="4"/>
  <c r="V96" i="4"/>
  <c r="W96" i="4"/>
  <c r="X96" i="4"/>
  <c r="Y96" i="4"/>
  <c r="Z96" i="4"/>
  <c r="AA96" i="4"/>
  <c r="AB96" i="4"/>
  <c r="D97" i="4"/>
  <c r="E97" i="4"/>
  <c r="F97" i="4"/>
  <c r="G97" i="4"/>
  <c r="H97" i="4"/>
  <c r="I97" i="4"/>
  <c r="J97" i="4"/>
  <c r="K97" i="4"/>
  <c r="L97" i="4"/>
  <c r="M97" i="4"/>
  <c r="N97" i="4"/>
  <c r="O97" i="4"/>
  <c r="P97" i="4"/>
  <c r="Q97" i="4"/>
  <c r="R97" i="4"/>
  <c r="S97" i="4"/>
  <c r="T97" i="4"/>
  <c r="U97" i="4"/>
  <c r="V97" i="4"/>
  <c r="W97" i="4"/>
  <c r="X97" i="4"/>
  <c r="Y97" i="4"/>
  <c r="Z97" i="4"/>
  <c r="AA97" i="4"/>
  <c r="AB97" i="4"/>
  <c r="D98" i="4"/>
  <c r="E98" i="4"/>
  <c r="F98" i="4"/>
  <c r="G98" i="4"/>
  <c r="H98" i="4"/>
  <c r="I98" i="4"/>
  <c r="J98" i="4"/>
  <c r="K98" i="4"/>
  <c r="L98" i="4"/>
  <c r="M98" i="4"/>
  <c r="N98" i="4"/>
  <c r="O98" i="4"/>
  <c r="P98" i="4"/>
  <c r="Q98" i="4"/>
  <c r="R98" i="4"/>
  <c r="S98" i="4"/>
  <c r="T98" i="4"/>
  <c r="U98" i="4"/>
  <c r="V98" i="4"/>
  <c r="W98" i="4"/>
  <c r="X98" i="4"/>
  <c r="Y98" i="4"/>
  <c r="Z98" i="4"/>
  <c r="AA98" i="4"/>
  <c r="AB98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69" i="4"/>
  <c r="D36" i="4"/>
  <c r="E36" i="4"/>
  <c r="F36" i="4"/>
  <c r="G36" i="4"/>
  <c r="H36" i="4"/>
  <c r="I36" i="4"/>
  <c r="J36" i="4"/>
  <c r="K36" i="4"/>
  <c r="L36" i="4"/>
  <c r="M36" i="4"/>
  <c r="N36" i="4"/>
  <c r="O36" i="4"/>
  <c r="P36" i="4"/>
  <c r="Q36" i="4"/>
  <c r="R36" i="4"/>
  <c r="S36" i="4"/>
  <c r="T36" i="4"/>
  <c r="U36" i="4"/>
  <c r="V36" i="4"/>
  <c r="W36" i="4"/>
  <c r="X36" i="4"/>
  <c r="Y36" i="4"/>
  <c r="Z36" i="4"/>
  <c r="AA36" i="4"/>
  <c r="AB36" i="4"/>
  <c r="D37" i="4"/>
  <c r="E37" i="4"/>
  <c r="F37" i="4"/>
  <c r="G37" i="4"/>
  <c r="H37" i="4"/>
  <c r="I37" i="4"/>
  <c r="J37" i="4"/>
  <c r="K37" i="4"/>
  <c r="L37" i="4"/>
  <c r="M37" i="4"/>
  <c r="N37" i="4"/>
  <c r="O37" i="4"/>
  <c r="P37" i="4"/>
  <c r="Q37" i="4"/>
  <c r="R37" i="4"/>
  <c r="S37" i="4"/>
  <c r="T37" i="4"/>
  <c r="U37" i="4"/>
  <c r="V37" i="4"/>
  <c r="W37" i="4"/>
  <c r="X37" i="4"/>
  <c r="Y37" i="4"/>
  <c r="Z37" i="4"/>
  <c r="AA37" i="4"/>
  <c r="AB37" i="4"/>
  <c r="D38" i="4"/>
  <c r="E38" i="4"/>
  <c r="F38" i="4"/>
  <c r="G38" i="4"/>
  <c r="H38" i="4"/>
  <c r="I38" i="4"/>
  <c r="J38" i="4"/>
  <c r="K38" i="4"/>
  <c r="L38" i="4"/>
  <c r="M38" i="4"/>
  <c r="N38" i="4"/>
  <c r="O38" i="4"/>
  <c r="P38" i="4"/>
  <c r="Q38" i="4"/>
  <c r="R38" i="4"/>
  <c r="S38" i="4"/>
  <c r="T38" i="4"/>
  <c r="U38" i="4"/>
  <c r="V38" i="4"/>
  <c r="W38" i="4"/>
  <c r="X38" i="4"/>
  <c r="Y38" i="4"/>
  <c r="Z38" i="4"/>
  <c r="AA38" i="4"/>
  <c r="AB38" i="4"/>
  <c r="D39" i="4"/>
  <c r="E39" i="4"/>
  <c r="F39" i="4"/>
  <c r="G39" i="4"/>
  <c r="H39" i="4"/>
  <c r="I39" i="4"/>
  <c r="J39" i="4"/>
  <c r="K39" i="4"/>
  <c r="L39" i="4"/>
  <c r="M39" i="4"/>
  <c r="N39" i="4"/>
  <c r="O39" i="4"/>
  <c r="P39" i="4"/>
  <c r="Q39" i="4"/>
  <c r="R39" i="4"/>
  <c r="S39" i="4"/>
  <c r="T39" i="4"/>
  <c r="U39" i="4"/>
  <c r="V39" i="4"/>
  <c r="W39" i="4"/>
  <c r="X39" i="4"/>
  <c r="Y39" i="4"/>
  <c r="Z39" i="4"/>
  <c r="AA39" i="4"/>
  <c r="AB39" i="4"/>
  <c r="D40" i="4"/>
  <c r="E40" i="4"/>
  <c r="F40" i="4"/>
  <c r="G40" i="4"/>
  <c r="H40" i="4"/>
  <c r="I40" i="4"/>
  <c r="J40" i="4"/>
  <c r="K40" i="4"/>
  <c r="L40" i="4"/>
  <c r="M40" i="4"/>
  <c r="N40" i="4"/>
  <c r="O40" i="4"/>
  <c r="P40" i="4"/>
  <c r="Q40" i="4"/>
  <c r="R40" i="4"/>
  <c r="S40" i="4"/>
  <c r="T40" i="4"/>
  <c r="U40" i="4"/>
  <c r="V40" i="4"/>
  <c r="W40" i="4"/>
  <c r="X40" i="4"/>
  <c r="Y40" i="4"/>
  <c r="Z40" i="4"/>
  <c r="AA40" i="4"/>
  <c r="AB40" i="4"/>
  <c r="D41" i="4"/>
  <c r="E41" i="4"/>
  <c r="F41" i="4"/>
  <c r="G41" i="4"/>
  <c r="H41" i="4"/>
  <c r="I41" i="4"/>
  <c r="J41" i="4"/>
  <c r="K41" i="4"/>
  <c r="L41" i="4"/>
  <c r="M41" i="4"/>
  <c r="N41" i="4"/>
  <c r="O41" i="4"/>
  <c r="P41" i="4"/>
  <c r="Q41" i="4"/>
  <c r="R41" i="4"/>
  <c r="S41" i="4"/>
  <c r="T41" i="4"/>
  <c r="U41" i="4"/>
  <c r="V41" i="4"/>
  <c r="W41" i="4"/>
  <c r="X41" i="4"/>
  <c r="Y41" i="4"/>
  <c r="Z41" i="4"/>
  <c r="AA41" i="4"/>
  <c r="AB41" i="4"/>
  <c r="D42" i="4"/>
  <c r="E42" i="4"/>
  <c r="F42" i="4"/>
  <c r="G42" i="4"/>
  <c r="H42" i="4"/>
  <c r="I42" i="4"/>
  <c r="J42" i="4"/>
  <c r="K42" i="4"/>
  <c r="L42" i="4"/>
  <c r="M42" i="4"/>
  <c r="N42" i="4"/>
  <c r="O42" i="4"/>
  <c r="P42" i="4"/>
  <c r="Q42" i="4"/>
  <c r="R42" i="4"/>
  <c r="S42" i="4"/>
  <c r="T42" i="4"/>
  <c r="U42" i="4"/>
  <c r="V42" i="4"/>
  <c r="W42" i="4"/>
  <c r="X42" i="4"/>
  <c r="Y42" i="4"/>
  <c r="Z42" i="4"/>
  <c r="AA42" i="4"/>
  <c r="AB42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Q43" i="4"/>
  <c r="R43" i="4"/>
  <c r="S43" i="4"/>
  <c r="T43" i="4"/>
  <c r="U43" i="4"/>
  <c r="V43" i="4"/>
  <c r="W43" i="4"/>
  <c r="X43" i="4"/>
  <c r="Y43" i="4"/>
  <c r="Z43" i="4"/>
  <c r="AA43" i="4"/>
  <c r="AB43" i="4"/>
  <c r="D44" i="4"/>
  <c r="E44" i="4"/>
  <c r="F44" i="4"/>
  <c r="G44" i="4"/>
  <c r="H44" i="4"/>
  <c r="I44" i="4"/>
  <c r="J44" i="4"/>
  <c r="K44" i="4"/>
  <c r="L44" i="4"/>
  <c r="M44" i="4"/>
  <c r="N44" i="4"/>
  <c r="O44" i="4"/>
  <c r="P44" i="4"/>
  <c r="Q44" i="4"/>
  <c r="R44" i="4"/>
  <c r="S44" i="4"/>
  <c r="T44" i="4"/>
  <c r="U44" i="4"/>
  <c r="V44" i="4"/>
  <c r="W44" i="4"/>
  <c r="X44" i="4"/>
  <c r="Y44" i="4"/>
  <c r="Z44" i="4"/>
  <c r="AA44" i="4"/>
  <c r="AB44" i="4"/>
  <c r="D45" i="4"/>
  <c r="E45" i="4"/>
  <c r="F45" i="4"/>
  <c r="G45" i="4"/>
  <c r="H45" i="4"/>
  <c r="I45" i="4"/>
  <c r="J45" i="4"/>
  <c r="K45" i="4"/>
  <c r="L45" i="4"/>
  <c r="M45" i="4"/>
  <c r="N45" i="4"/>
  <c r="O45" i="4"/>
  <c r="P45" i="4"/>
  <c r="Q45" i="4"/>
  <c r="R45" i="4"/>
  <c r="S45" i="4"/>
  <c r="T45" i="4"/>
  <c r="U45" i="4"/>
  <c r="V45" i="4"/>
  <c r="W45" i="4"/>
  <c r="X45" i="4"/>
  <c r="Y45" i="4"/>
  <c r="Z45" i="4"/>
  <c r="AA45" i="4"/>
  <c r="AB45" i="4"/>
  <c r="D46" i="4"/>
  <c r="E46" i="4"/>
  <c r="F46" i="4"/>
  <c r="G46" i="4"/>
  <c r="H46" i="4"/>
  <c r="I46" i="4"/>
  <c r="J46" i="4"/>
  <c r="K46" i="4"/>
  <c r="L46" i="4"/>
  <c r="M46" i="4"/>
  <c r="N46" i="4"/>
  <c r="O46" i="4"/>
  <c r="P46" i="4"/>
  <c r="Q46" i="4"/>
  <c r="R46" i="4"/>
  <c r="S46" i="4"/>
  <c r="T46" i="4"/>
  <c r="U46" i="4"/>
  <c r="V46" i="4"/>
  <c r="W46" i="4"/>
  <c r="X46" i="4"/>
  <c r="Y46" i="4"/>
  <c r="Z46" i="4"/>
  <c r="AA46" i="4"/>
  <c r="AB46" i="4"/>
  <c r="D47" i="4"/>
  <c r="E47" i="4"/>
  <c r="F47" i="4"/>
  <c r="G47" i="4"/>
  <c r="H47" i="4"/>
  <c r="I47" i="4"/>
  <c r="J47" i="4"/>
  <c r="K47" i="4"/>
  <c r="L47" i="4"/>
  <c r="M47" i="4"/>
  <c r="N47" i="4"/>
  <c r="O47" i="4"/>
  <c r="P47" i="4"/>
  <c r="Q47" i="4"/>
  <c r="R47" i="4"/>
  <c r="S47" i="4"/>
  <c r="T47" i="4"/>
  <c r="U47" i="4"/>
  <c r="V47" i="4"/>
  <c r="W47" i="4"/>
  <c r="X47" i="4"/>
  <c r="Y47" i="4"/>
  <c r="Z47" i="4"/>
  <c r="AA47" i="4"/>
  <c r="AB47" i="4"/>
  <c r="D48" i="4"/>
  <c r="E48" i="4"/>
  <c r="F48" i="4"/>
  <c r="G48" i="4"/>
  <c r="H48" i="4"/>
  <c r="I48" i="4"/>
  <c r="J48" i="4"/>
  <c r="K48" i="4"/>
  <c r="L48" i="4"/>
  <c r="M48" i="4"/>
  <c r="N48" i="4"/>
  <c r="O48" i="4"/>
  <c r="P48" i="4"/>
  <c r="Q48" i="4"/>
  <c r="R48" i="4"/>
  <c r="S48" i="4"/>
  <c r="T48" i="4"/>
  <c r="U48" i="4"/>
  <c r="V48" i="4"/>
  <c r="W48" i="4"/>
  <c r="X48" i="4"/>
  <c r="Y48" i="4"/>
  <c r="Z48" i="4"/>
  <c r="AA48" i="4"/>
  <c r="AB48" i="4"/>
  <c r="D49" i="4"/>
  <c r="E49" i="4"/>
  <c r="F49" i="4"/>
  <c r="G49" i="4"/>
  <c r="H49" i="4"/>
  <c r="I49" i="4"/>
  <c r="J49" i="4"/>
  <c r="K49" i="4"/>
  <c r="L49" i="4"/>
  <c r="M49" i="4"/>
  <c r="N49" i="4"/>
  <c r="O49" i="4"/>
  <c r="P49" i="4"/>
  <c r="Q49" i="4"/>
  <c r="R49" i="4"/>
  <c r="S49" i="4"/>
  <c r="T49" i="4"/>
  <c r="U49" i="4"/>
  <c r="V49" i="4"/>
  <c r="W49" i="4"/>
  <c r="X49" i="4"/>
  <c r="Y49" i="4"/>
  <c r="Z49" i="4"/>
  <c r="AA49" i="4"/>
  <c r="AB49" i="4"/>
  <c r="D50" i="4"/>
  <c r="E50" i="4"/>
  <c r="F50" i="4"/>
  <c r="G50" i="4"/>
  <c r="H50" i="4"/>
  <c r="I50" i="4"/>
  <c r="J50" i="4"/>
  <c r="K50" i="4"/>
  <c r="L50" i="4"/>
  <c r="M50" i="4"/>
  <c r="N50" i="4"/>
  <c r="O50" i="4"/>
  <c r="P50" i="4"/>
  <c r="Q50" i="4"/>
  <c r="R50" i="4"/>
  <c r="S50" i="4"/>
  <c r="T50" i="4"/>
  <c r="U50" i="4"/>
  <c r="V50" i="4"/>
  <c r="W50" i="4"/>
  <c r="X50" i="4"/>
  <c r="Y50" i="4"/>
  <c r="Z50" i="4"/>
  <c r="AA50" i="4"/>
  <c r="AB50" i="4"/>
  <c r="D51" i="4"/>
  <c r="E51" i="4"/>
  <c r="F51" i="4"/>
  <c r="G51" i="4"/>
  <c r="H51" i="4"/>
  <c r="I51" i="4"/>
  <c r="J51" i="4"/>
  <c r="K51" i="4"/>
  <c r="L51" i="4"/>
  <c r="M51" i="4"/>
  <c r="N51" i="4"/>
  <c r="O51" i="4"/>
  <c r="P51" i="4"/>
  <c r="Q51" i="4"/>
  <c r="R51" i="4"/>
  <c r="S51" i="4"/>
  <c r="T51" i="4"/>
  <c r="U51" i="4"/>
  <c r="V51" i="4"/>
  <c r="W51" i="4"/>
  <c r="X51" i="4"/>
  <c r="Y51" i="4"/>
  <c r="Z51" i="4"/>
  <c r="AA51" i="4"/>
  <c r="AB51" i="4"/>
  <c r="D52" i="4"/>
  <c r="E52" i="4"/>
  <c r="F52" i="4"/>
  <c r="G52" i="4"/>
  <c r="H52" i="4"/>
  <c r="I52" i="4"/>
  <c r="J52" i="4"/>
  <c r="K52" i="4"/>
  <c r="L52" i="4"/>
  <c r="M52" i="4"/>
  <c r="N52" i="4"/>
  <c r="O52" i="4"/>
  <c r="P52" i="4"/>
  <c r="Q52" i="4"/>
  <c r="R52" i="4"/>
  <c r="S52" i="4"/>
  <c r="T52" i="4"/>
  <c r="U52" i="4"/>
  <c r="V52" i="4"/>
  <c r="W52" i="4"/>
  <c r="X52" i="4"/>
  <c r="Y52" i="4"/>
  <c r="Z52" i="4"/>
  <c r="AA52" i="4"/>
  <c r="AB52" i="4"/>
  <c r="D53" i="4"/>
  <c r="E53" i="4"/>
  <c r="F53" i="4"/>
  <c r="G53" i="4"/>
  <c r="H53" i="4"/>
  <c r="I53" i="4"/>
  <c r="J53" i="4"/>
  <c r="K53" i="4"/>
  <c r="L53" i="4"/>
  <c r="M53" i="4"/>
  <c r="N53" i="4"/>
  <c r="O53" i="4"/>
  <c r="P53" i="4"/>
  <c r="Q53" i="4"/>
  <c r="R53" i="4"/>
  <c r="S53" i="4"/>
  <c r="T53" i="4"/>
  <c r="U53" i="4"/>
  <c r="V53" i="4"/>
  <c r="W53" i="4"/>
  <c r="X53" i="4"/>
  <c r="Y53" i="4"/>
  <c r="Z53" i="4"/>
  <c r="AA53" i="4"/>
  <c r="AB53" i="4"/>
  <c r="D54" i="4"/>
  <c r="E54" i="4"/>
  <c r="F54" i="4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D55" i="4"/>
  <c r="E55" i="4"/>
  <c r="F55" i="4"/>
  <c r="G55" i="4"/>
  <c r="H55" i="4"/>
  <c r="I55" i="4"/>
  <c r="J55" i="4"/>
  <c r="K55" i="4"/>
  <c r="L55" i="4"/>
  <c r="M55" i="4"/>
  <c r="N55" i="4"/>
  <c r="O55" i="4"/>
  <c r="P55" i="4"/>
  <c r="Q55" i="4"/>
  <c r="R55" i="4"/>
  <c r="S55" i="4"/>
  <c r="T55" i="4"/>
  <c r="U55" i="4"/>
  <c r="V55" i="4"/>
  <c r="W55" i="4"/>
  <c r="X55" i="4"/>
  <c r="Y55" i="4"/>
  <c r="Z55" i="4"/>
  <c r="AA55" i="4"/>
  <c r="AB55" i="4"/>
  <c r="D56" i="4"/>
  <c r="E56" i="4"/>
  <c r="F56" i="4"/>
  <c r="G56" i="4"/>
  <c r="H56" i="4"/>
  <c r="I56" i="4"/>
  <c r="J56" i="4"/>
  <c r="K56" i="4"/>
  <c r="L56" i="4"/>
  <c r="M56" i="4"/>
  <c r="N56" i="4"/>
  <c r="O56" i="4"/>
  <c r="P56" i="4"/>
  <c r="Q56" i="4"/>
  <c r="R56" i="4"/>
  <c r="S56" i="4"/>
  <c r="T56" i="4"/>
  <c r="U56" i="4"/>
  <c r="V56" i="4"/>
  <c r="W56" i="4"/>
  <c r="X56" i="4"/>
  <c r="Y56" i="4"/>
  <c r="Z56" i="4"/>
  <c r="AA56" i="4"/>
  <c r="AB56" i="4"/>
  <c r="D57" i="4"/>
  <c r="E57" i="4"/>
  <c r="F57" i="4"/>
  <c r="G57" i="4"/>
  <c r="H57" i="4"/>
  <c r="I57" i="4"/>
  <c r="J57" i="4"/>
  <c r="K57" i="4"/>
  <c r="L57" i="4"/>
  <c r="M57" i="4"/>
  <c r="N57" i="4"/>
  <c r="O57" i="4"/>
  <c r="P57" i="4"/>
  <c r="Q57" i="4"/>
  <c r="R57" i="4"/>
  <c r="S57" i="4"/>
  <c r="T57" i="4"/>
  <c r="U57" i="4"/>
  <c r="V57" i="4"/>
  <c r="W57" i="4"/>
  <c r="X57" i="4"/>
  <c r="Y57" i="4"/>
  <c r="Z57" i="4"/>
  <c r="AA57" i="4"/>
  <c r="AB57" i="4"/>
  <c r="D58" i="4"/>
  <c r="E58" i="4"/>
  <c r="F58" i="4"/>
  <c r="G58" i="4"/>
  <c r="H58" i="4"/>
  <c r="I58" i="4"/>
  <c r="J58" i="4"/>
  <c r="K58" i="4"/>
  <c r="L58" i="4"/>
  <c r="M58" i="4"/>
  <c r="N58" i="4"/>
  <c r="O58" i="4"/>
  <c r="P58" i="4"/>
  <c r="Q58" i="4"/>
  <c r="R58" i="4"/>
  <c r="S58" i="4"/>
  <c r="T58" i="4"/>
  <c r="U58" i="4"/>
  <c r="V58" i="4"/>
  <c r="W58" i="4"/>
  <c r="X58" i="4"/>
  <c r="Y58" i="4"/>
  <c r="Z58" i="4"/>
  <c r="AA58" i="4"/>
  <c r="AB58" i="4"/>
  <c r="D59" i="4"/>
  <c r="E59" i="4"/>
  <c r="F59" i="4"/>
  <c r="G59" i="4"/>
  <c r="H59" i="4"/>
  <c r="I59" i="4"/>
  <c r="J59" i="4"/>
  <c r="K59" i="4"/>
  <c r="L59" i="4"/>
  <c r="M59" i="4"/>
  <c r="N59" i="4"/>
  <c r="O59" i="4"/>
  <c r="P59" i="4"/>
  <c r="Q59" i="4"/>
  <c r="R59" i="4"/>
  <c r="S59" i="4"/>
  <c r="T59" i="4"/>
  <c r="U59" i="4"/>
  <c r="V59" i="4"/>
  <c r="W59" i="4"/>
  <c r="X59" i="4"/>
  <c r="Y59" i="4"/>
  <c r="Z59" i="4"/>
  <c r="AA59" i="4"/>
  <c r="AB59" i="4"/>
  <c r="D60" i="4"/>
  <c r="E60" i="4"/>
  <c r="F60" i="4"/>
  <c r="G60" i="4"/>
  <c r="H60" i="4"/>
  <c r="I60" i="4"/>
  <c r="J60" i="4"/>
  <c r="K60" i="4"/>
  <c r="L60" i="4"/>
  <c r="M60" i="4"/>
  <c r="N60" i="4"/>
  <c r="O60" i="4"/>
  <c r="P60" i="4"/>
  <c r="Q60" i="4"/>
  <c r="R60" i="4"/>
  <c r="S60" i="4"/>
  <c r="T60" i="4"/>
  <c r="U60" i="4"/>
  <c r="V60" i="4"/>
  <c r="W60" i="4"/>
  <c r="X60" i="4"/>
  <c r="Y60" i="4"/>
  <c r="Z60" i="4"/>
  <c r="AA60" i="4"/>
  <c r="AB60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A61" i="4"/>
  <c r="AB61" i="4"/>
  <c r="D62" i="4"/>
  <c r="E62" i="4"/>
  <c r="F62" i="4"/>
  <c r="G62" i="4"/>
  <c r="H62" i="4"/>
  <c r="I62" i="4"/>
  <c r="J62" i="4"/>
  <c r="K62" i="4"/>
  <c r="L62" i="4"/>
  <c r="M62" i="4"/>
  <c r="N62" i="4"/>
  <c r="O62" i="4"/>
  <c r="P62" i="4"/>
  <c r="Q62" i="4"/>
  <c r="R62" i="4"/>
  <c r="S62" i="4"/>
  <c r="T62" i="4"/>
  <c r="U62" i="4"/>
  <c r="V62" i="4"/>
  <c r="W62" i="4"/>
  <c r="X62" i="4"/>
  <c r="Y62" i="4"/>
  <c r="Z62" i="4"/>
  <c r="AA62" i="4"/>
  <c r="AB62" i="4"/>
  <c r="D63" i="4"/>
  <c r="E63" i="4"/>
  <c r="F63" i="4"/>
  <c r="G63" i="4"/>
  <c r="H63" i="4"/>
  <c r="I63" i="4"/>
  <c r="J63" i="4"/>
  <c r="K63" i="4"/>
  <c r="L63" i="4"/>
  <c r="M63" i="4"/>
  <c r="N63" i="4"/>
  <c r="O63" i="4"/>
  <c r="P63" i="4"/>
  <c r="Q63" i="4"/>
  <c r="R63" i="4"/>
  <c r="S63" i="4"/>
  <c r="T63" i="4"/>
  <c r="U63" i="4"/>
  <c r="V63" i="4"/>
  <c r="W63" i="4"/>
  <c r="X63" i="4"/>
  <c r="Y63" i="4"/>
  <c r="Z63" i="4"/>
  <c r="AA63" i="4"/>
  <c r="AB63" i="4"/>
  <c r="D64" i="4"/>
  <c r="E64" i="4"/>
  <c r="F64" i="4"/>
  <c r="G64" i="4"/>
  <c r="H64" i="4"/>
  <c r="I64" i="4"/>
  <c r="J64" i="4"/>
  <c r="K64" i="4"/>
  <c r="L64" i="4"/>
  <c r="M64" i="4"/>
  <c r="N64" i="4"/>
  <c r="O64" i="4"/>
  <c r="P64" i="4"/>
  <c r="Q64" i="4"/>
  <c r="R64" i="4"/>
  <c r="S64" i="4"/>
  <c r="T64" i="4"/>
  <c r="U64" i="4"/>
  <c r="V64" i="4"/>
  <c r="W64" i="4"/>
  <c r="X64" i="4"/>
  <c r="Y64" i="4"/>
  <c r="Z64" i="4"/>
  <c r="AA64" i="4"/>
  <c r="AB64" i="4"/>
  <c r="D65" i="4"/>
  <c r="E65" i="4"/>
  <c r="F65" i="4"/>
  <c r="G65" i="4"/>
  <c r="H65" i="4"/>
  <c r="I65" i="4"/>
  <c r="J65" i="4"/>
  <c r="K65" i="4"/>
  <c r="L65" i="4"/>
  <c r="M65" i="4"/>
  <c r="N65" i="4"/>
  <c r="O65" i="4"/>
  <c r="P65" i="4"/>
  <c r="Q65" i="4"/>
  <c r="R65" i="4"/>
  <c r="S65" i="4"/>
  <c r="T65" i="4"/>
  <c r="U65" i="4"/>
  <c r="V65" i="4"/>
  <c r="W65" i="4"/>
  <c r="X65" i="4"/>
  <c r="Y65" i="4"/>
  <c r="Z65" i="4"/>
  <c r="AA65" i="4"/>
  <c r="AB65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36" i="4"/>
  <c r="B71" i="4"/>
  <c r="B70" i="4"/>
  <c r="E68" i="4"/>
  <c r="F68" i="4" s="1"/>
  <c r="G68" i="4" s="1"/>
  <c r="H68" i="4" s="1"/>
  <c r="I68" i="4" s="1"/>
  <c r="J68" i="4" s="1"/>
  <c r="K68" i="4" s="1"/>
  <c r="L68" i="4" s="1"/>
  <c r="M68" i="4" s="1"/>
  <c r="N68" i="4" s="1"/>
  <c r="O68" i="4" s="1"/>
  <c r="P68" i="4" s="1"/>
  <c r="Q68" i="4" s="1"/>
  <c r="R68" i="4" s="1"/>
  <c r="S68" i="4" s="1"/>
  <c r="T68" i="4" s="1"/>
  <c r="U68" i="4" s="1"/>
  <c r="V68" i="4" s="1"/>
  <c r="W68" i="4" s="1"/>
  <c r="X68" i="4" s="1"/>
  <c r="Y68" i="4" s="1"/>
  <c r="Z68" i="4" s="1"/>
  <c r="AA68" i="4" s="1"/>
  <c r="AB68" i="4" s="1"/>
  <c r="D68" i="4"/>
  <c r="D3" i="4"/>
  <c r="E3" i="4"/>
  <c r="F3" i="4"/>
  <c r="G3" i="4"/>
  <c r="H3" i="4"/>
  <c r="I3" i="4"/>
  <c r="J3" i="4"/>
  <c r="K3" i="4"/>
  <c r="L3" i="4"/>
  <c r="M3" i="4"/>
  <c r="N3" i="4"/>
  <c r="O3" i="4"/>
  <c r="P3" i="4"/>
  <c r="Q3" i="4"/>
  <c r="R3" i="4"/>
  <c r="S3" i="4"/>
  <c r="T3" i="4"/>
  <c r="U3" i="4"/>
  <c r="V3" i="4"/>
  <c r="W3" i="4"/>
  <c r="X3" i="4"/>
  <c r="Y3" i="4"/>
  <c r="Z3" i="4"/>
  <c r="AA3" i="4"/>
  <c r="AB3" i="4"/>
  <c r="D4" i="4"/>
  <c r="E4" i="4"/>
  <c r="F4" i="4"/>
  <c r="G4" i="4"/>
  <c r="H4" i="4"/>
  <c r="I4" i="4"/>
  <c r="J4" i="4"/>
  <c r="K4" i="4"/>
  <c r="L4" i="4"/>
  <c r="M4" i="4"/>
  <c r="N4" i="4"/>
  <c r="O4" i="4"/>
  <c r="P4" i="4"/>
  <c r="Q4" i="4"/>
  <c r="R4" i="4"/>
  <c r="S4" i="4"/>
  <c r="T4" i="4"/>
  <c r="U4" i="4"/>
  <c r="V4" i="4"/>
  <c r="W4" i="4"/>
  <c r="X4" i="4"/>
  <c r="Y4" i="4"/>
  <c r="Z4" i="4"/>
  <c r="AA4" i="4"/>
  <c r="AB4" i="4"/>
  <c r="D5" i="4"/>
  <c r="E5" i="4"/>
  <c r="F5" i="4"/>
  <c r="G5" i="4"/>
  <c r="H5" i="4"/>
  <c r="I5" i="4"/>
  <c r="J5" i="4"/>
  <c r="K5" i="4"/>
  <c r="L5" i="4"/>
  <c r="M5" i="4"/>
  <c r="N5" i="4"/>
  <c r="O5" i="4"/>
  <c r="P5" i="4"/>
  <c r="Q5" i="4"/>
  <c r="R5" i="4"/>
  <c r="S5" i="4"/>
  <c r="T5" i="4"/>
  <c r="U5" i="4"/>
  <c r="V5" i="4"/>
  <c r="W5" i="4"/>
  <c r="X5" i="4"/>
  <c r="Y5" i="4"/>
  <c r="Z5" i="4"/>
  <c r="AA5" i="4"/>
  <c r="AB5" i="4"/>
  <c r="D6" i="4"/>
  <c r="E6" i="4"/>
  <c r="F6" i="4"/>
  <c r="G6" i="4"/>
  <c r="H6" i="4"/>
  <c r="I6" i="4"/>
  <c r="J6" i="4"/>
  <c r="K6" i="4"/>
  <c r="L6" i="4"/>
  <c r="M6" i="4"/>
  <c r="N6" i="4"/>
  <c r="O6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D7" i="4"/>
  <c r="E7" i="4"/>
  <c r="F7" i="4"/>
  <c r="G7" i="4"/>
  <c r="H7" i="4"/>
  <c r="I7" i="4"/>
  <c r="J7" i="4"/>
  <c r="K7" i="4"/>
  <c r="L7" i="4"/>
  <c r="M7" i="4"/>
  <c r="N7" i="4"/>
  <c r="O7" i="4"/>
  <c r="P7" i="4"/>
  <c r="Q7" i="4"/>
  <c r="R7" i="4"/>
  <c r="S7" i="4"/>
  <c r="T7" i="4"/>
  <c r="U7" i="4"/>
  <c r="V7" i="4"/>
  <c r="W7" i="4"/>
  <c r="X7" i="4"/>
  <c r="Y7" i="4"/>
  <c r="Z7" i="4"/>
  <c r="AA7" i="4"/>
  <c r="AB7" i="4"/>
  <c r="D8" i="4"/>
  <c r="E8" i="4"/>
  <c r="F8" i="4"/>
  <c r="G8" i="4"/>
  <c r="H8" i="4"/>
  <c r="I8" i="4"/>
  <c r="J8" i="4"/>
  <c r="K8" i="4"/>
  <c r="L8" i="4"/>
  <c r="M8" i="4"/>
  <c r="N8" i="4"/>
  <c r="O8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D9" i="4"/>
  <c r="E9" i="4"/>
  <c r="F9" i="4"/>
  <c r="G9" i="4"/>
  <c r="H9" i="4"/>
  <c r="I9" i="4"/>
  <c r="J9" i="4"/>
  <c r="K9" i="4"/>
  <c r="L9" i="4"/>
  <c r="M9" i="4"/>
  <c r="N9" i="4"/>
  <c r="O9" i="4"/>
  <c r="P9" i="4"/>
  <c r="Q9" i="4"/>
  <c r="R9" i="4"/>
  <c r="S9" i="4"/>
  <c r="T9" i="4"/>
  <c r="U9" i="4"/>
  <c r="V9" i="4"/>
  <c r="W9" i="4"/>
  <c r="X9" i="4"/>
  <c r="Y9" i="4"/>
  <c r="Z9" i="4"/>
  <c r="AA9" i="4"/>
  <c r="AB9" i="4"/>
  <c r="D10" i="4"/>
  <c r="E10" i="4"/>
  <c r="F10" i="4"/>
  <c r="G10" i="4"/>
  <c r="H10" i="4"/>
  <c r="I10" i="4"/>
  <c r="J10" i="4"/>
  <c r="K10" i="4"/>
  <c r="L10" i="4"/>
  <c r="M10" i="4"/>
  <c r="N10" i="4"/>
  <c r="O10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D11" i="4"/>
  <c r="E11" i="4"/>
  <c r="F11" i="4"/>
  <c r="G11" i="4"/>
  <c r="H11" i="4"/>
  <c r="I11" i="4"/>
  <c r="J11" i="4"/>
  <c r="K11" i="4"/>
  <c r="L11" i="4"/>
  <c r="M11" i="4"/>
  <c r="N11" i="4"/>
  <c r="O11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D12" i="4"/>
  <c r="E12" i="4"/>
  <c r="F12" i="4"/>
  <c r="G12" i="4"/>
  <c r="H12" i="4"/>
  <c r="I12" i="4"/>
  <c r="J12" i="4"/>
  <c r="K12" i="4"/>
  <c r="L12" i="4"/>
  <c r="M12" i="4"/>
  <c r="N12" i="4"/>
  <c r="O12" i="4"/>
  <c r="P12" i="4"/>
  <c r="Q12" i="4"/>
  <c r="R12" i="4"/>
  <c r="S12" i="4"/>
  <c r="T12" i="4"/>
  <c r="U12" i="4"/>
  <c r="V12" i="4"/>
  <c r="W12" i="4"/>
  <c r="X12" i="4"/>
  <c r="Y12" i="4"/>
  <c r="Z12" i="4"/>
  <c r="AA12" i="4"/>
  <c r="AB12" i="4"/>
  <c r="D13" i="4"/>
  <c r="E13" i="4"/>
  <c r="F13" i="4"/>
  <c r="G13" i="4"/>
  <c r="H13" i="4"/>
  <c r="I13" i="4"/>
  <c r="J13" i="4"/>
  <c r="K13" i="4"/>
  <c r="L13" i="4"/>
  <c r="M13" i="4"/>
  <c r="N13" i="4"/>
  <c r="O13" i="4"/>
  <c r="P13" i="4"/>
  <c r="Q13" i="4"/>
  <c r="R13" i="4"/>
  <c r="S13" i="4"/>
  <c r="T13" i="4"/>
  <c r="U13" i="4"/>
  <c r="V13" i="4"/>
  <c r="W13" i="4"/>
  <c r="X13" i="4"/>
  <c r="Y13" i="4"/>
  <c r="Z13" i="4"/>
  <c r="AA13" i="4"/>
  <c r="AB13" i="4"/>
  <c r="D14" i="4"/>
  <c r="E14" i="4"/>
  <c r="F14" i="4"/>
  <c r="G14" i="4"/>
  <c r="H14" i="4"/>
  <c r="I14" i="4"/>
  <c r="J14" i="4"/>
  <c r="K14" i="4"/>
  <c r="L14" i="4"/>
  <c r="M14" i="4"/>
  <c r="N14" i="4"/>
  <c r="O14" i="4"/>
  <c r="P14" i="4"/>
  <c r="Q14" i="4"/>
  <c r="R14" i="4"/>
  <c r="S14" i="4"/>
  <c r="T14" i="4"/>
  <c r="U14" i="4"/>
  <c r="V14" i="4"/>
  <c r="W14" i="4"/>
  <c r="X14" i="4"/>
  <c r="Y14" i="4"/>
  <c r="Z14" i="4"/>
  <c r="AA14" i="4"/>
  <c r="AB14" i="4"/>
  <c r="D15" i="4"/>
  <c r="E15" i="4"/>
  <c r="F15" i="4"/>
  <c r="G15" i="4"/>
  <c r="H15" i="4"/>
  <c r="I15" i="4"/>
  <c r="J15" i="4"/>
  <c r="K15" i="4"/>
  <c r="L15" i="4"/>
  <c r="M15" i="4"/>
  <c r="N15" i="4"/>
  <c r="O15" i="4"/>
  <c r="P15" i="4"/>
  <c r="Q15" i="4"/>
  <c r="R15" i="4"/>
  <c r="S15" i="4"/>
  <c r="T15" i="4"/>
  <c r="U15" i="4"/>
  <c r="V15" i="4"/>
  <c r="W15" i="4"/>
  <c r="X15" i="4"/>
  <c r="Y15" i="4"/>
  <c r="Z15" i="4"/>
  <c r="AA15" i="4"/>
  <c r="AB15" i="4"/>
  <c r="D16" i="4"/>
  <c r="E16" i="4"/>
  <c r="F16" i="4"/>
  <c r="G16" i="4"/>
  <c r="H16" i="4"/>
  <c r="I16" i="4"/>
  <c r="J16" i="4"/>
  <c r="K16" i="4"/>
  <c r="L16" i="4"/>
  <c r="M16" i="4"/>
  <c r="N16" i="4"/>
  <c r="O16" i="4"/>
  <c r="P16" i="4"/>
  <c r="Q16" i="4"/>
  <c r="R16" i="4"/>
  <c r="S16" i="4"/>
  <c r="T16" i="4"/>
  <c r="U16" i="4"/>
  <c r="V16" i="4"/>
  <c r="W16" i="4"/>
  <c r="X16" i="4"/>
  <c r="Y16" i="4"/>
  <c r="Z16" i="4"/>
  <c r="AA16" i="4"/>
  <c r="AB16" i="4"/>
  <c r="D17" i="4"/>
  <c r="E17" i="4"/>
  <c r="F17" i="4"/>
  <c r="G17" i="4"/>
  <c r="H17" i="4"/>
  <c r="I17" i="4"/>
  <c r="J17" i="4"/>
  <c r="K17" i="4"/>
  <c r="L17" i="4"/>
  <c r="M17" i="4"/>
  <c r="N17" i="4"/>
  <c r="O17" i="4"/>
  <c r="P17" i="4"/>
  <c r="Q17" i="4"/>
  <c r="R17" i="4"/>
  <c r="S17" i="4"/>
  <c r="T17" i="4"/>
  <c r="U17" i="4"/>
  <c r="V17" i="4"/>
  <c r="W17" i="4"/>
  <c r="X17" i="4"/>
  <c r="Y17" i="4"/>
  <c r="Z17" i="4"/>
  <c r="AA17" i="4"/>
  <c r="AB17" i="4"/>
  <c r="D18" i="4"/>
  <c r="E18" i="4"/>
  <c r="F18" i="4"/>
  <c r="G18" i="4"/>
  <c r="H18" i="4"/>
  <c r="I18" i="4"/>
  <c r="J18" i="4"/>
  <c r="K18" i="4"/>
  <c r="L18" i="4"/>
  <c r="M18" i="4"/>
  <c r="N18" i="4"/>
  <c r="O18" i="4"/>
  <c r="P18" i="4"/>
  <c r="Q18" i="4"/>
  <c r="R18" i="4"/>
  <c r="S18" i="4"/>
  <c r="T18" i="4"/>
  <c r="U18" i="4"/>
  <c r="V18" i="4"/>
  <c r="W18" i="4"/>
  <c r="X18" i="4"/>
  <c r="Y18" i="4"/>
  <c r="Z18" i="4"/>
  <c r="AA18" i="4"/>
  <c r="AB18" i="4"/>
  <c r="D19" i="4"/>
  <c r="E19" i="4"/>
  <c r="F19" i="4"/>
  <c r="G19" i="4"/>
  <c r="H19" i="4"/>
  <c r="I19" i="4"/>
  <c r="J19" i="4"/>
  <c r="K19" i="4"/>
  <c r="L19" i="4"/>
  <c r="M19" i="4"/>
  <c r="N19" i="4"/>
  <c r="O19" i="4"/>
  <c r="P19" i="4"/>
  <c r="Q19" i="4"/>
  <c r="R19" i="4"/>
  <c r="S19" i="4"/>
  <c r="T19" i="4"/>
  <c r="U19" i="4"/>
  <c r="V19" i="4"/>
  <c r="W19" i="4"/>
  <c r="X19" i="4"/>
  <c r="Y19" i="4"/>
  <c r="Z19" i="4"/>
  <c r="AA19" i="4"/>
  <c r="AB19" i="4"/>
  <c r="D20" i="4"/>
  <c r="E20" i="4"/>
  <c r="F20" i="4"/>
  <c r="G20" i="4"/>
  <c r="H20" i="4"/>
  <c r="I20" i="4"/>
  <c r="J20" i="4"/>
  <c r="K20" i="4"/>
  <c r="L20" i="4"/>
  <c r="M20" i="4"/>
  <c r="N20" i="4"/>
  <c r="O20" i="4"/>
  <c r="P20" i="4"/>
  <c r="Q20" i="4"/>
  <c r="R20" i="4"/>
  <c r="S20" i="4"/>
  <c r="T20" i="4"/>
  <c r="U20" i="4"/>
  <c r="V20" i="4"/>
  <c r="W20" i="4"/>
  <c r="X20" i="4"/>
  <c r="Y20" i="4"/>
  <c r="Z20" i="4"/>
  <c r="AA20" i="4"/>
  <c r="AB20" i="4"/>
  <c r="D21" i="4"/>
  <c r="E21" i="4"/>
  <c r="F21" i="4"/>
  <c r="G21" i="4"/>
  <c r="H21" i="4"/>
  <c r="I21" i="4"/>
  <c r="J21" i="4"/>
  <c r="K21" i="4"/>
  <c r="L21" i="4"/>
  <c r="M21" i="4"/>
  <c r="N21" i="4"/>
  <c r="O21" i="4"/>
  <c r="P21" i="4"/>
  <c r="Q21" i="4"/>
  <c r="R21" i="4"/>
  <c r="S21" i="4"/>
  <c r="T21" i="4"/>
  <c r="U21" i="4"/>
  <c r="V21" i="4"/>
  <c r="W21" i="4"/>
  <c r="X21" i="4"/>
  <c r="Y21" i="4"/>
  <c r="Z21" i="4"/>
  <c r="AA21" i="4"/>
  <c r="AB21" i="4"/>
  <c r="D22" i="4"/>
  <c r="E22" i="4"/>
  <c r="F22" i="4"/>
  <c r="G22" i="4"/>
  <c r="H22" i="4"/>
  <c r="I22" i="4"/>
  <c r="J22" i="4"/>
  <c r="K22" i="4"/>
  <c r="L22" i="4"/>
  <c r="M22" i="4"/>
  <c r="N22" i="4"/>
  <c r="O22" i="4"/>
  <c r="P22" i="4"/>
  <c r="Q22" i="4"/>
  <c r="R22" i="4"/>
  <c r="S22" i="4"/>
  <c r="T22" i="4"/>
  <c r="U22" i="4"/>
  <c r="V22" i="4"/>
  <c r="W22" i="4"/>
  <c r="X22" i="4"/>
  <c r="Y22" i="4"/>
  <c r="Z22" i="4"/>
  <c r="AA22" i="4"/>
  <c r="AB22" i="4"/>
  <c r="D23" i="4"/>
  <c r="E23" i="4"/>
  <c r="F23" i="4"/>
  <c r="G23" i="4"/>
  <c r="H23" i="4"/>
  <c r="I23" i="4"/>
  <c r="J23" i="4"/>
  <c r="K23" i="4"/>
  <c r="L23" i="4"/>
  <c r="M23" i="4"/>
  <c r="N23" i="4"/>
  <c r="O23" i="4"/>
  <c r="P23" i="4"/>
  <c r="Q23" i="4"/>
  <c r="R23" i="4"/>
  <c r="S23" i="4"/>
  <c r="T23" i="4"/>
  <c r="U23" i="4"/>
  <c r="V23" i="4"/>
  <c r="W23" i="4"/>
  <c r="X23" i="4"/>
  <c r="Y23" i="4"/>
  <c r="Z23" i="4"/>
  <c r="AA23" i="4"/>
  <c r="AB23" i="4"/>
  <c r="D24" i="4"/>
  <c r="E24" i="4"/>
  <c r="F24" i="4"/>
  <c r="G24" i="4"/>
  <c r="H24" i="4"/>
  <c r="I24" i="4"/>
  <c r="J24" i="4"/>
  <c r="K24" i="4"/>
  <c r="L24" i="4"/>
  <c r="M24" i="4"/>
  <c r="N24" i="4"/>
  <c r="O24" i="4"/>
  <c r="P24" i="4"/>
  <c r="Q24" i="4"/>
  <c r="R24" i="4"/>
  <c r="S24" i="4"/>
  <c r="T24" i="4"/>
  <c r="U24" i="4"/>
  <c r="V24" i="4"/>
  <c r="W24" i="4"/>
  <c r="X24" i="4"/>
  <c r="Y24" i="4"/>
  <c r="Z24" i="4"/>
  <c r="AA24" i="4"/>
  <c r="AB24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D26" i="4"/>
  <c r="E26" i="4"/>
  <c r="F26" i="4"/>
  <c r="G26" i="4"/>
  <c r="H26" i="4"/>
  <c r="I26" i="4"/>
  <c r="J26" i="4"/>
  <c r="K26" i="4"/>
  <c r="L26" i="4"/>
  <c r="M26" i="4"/>
  <c r="N26" i="4"/>
  <c r="O26" i="4"/>
  <c r="P26" i="4"/>
  <c r="Q26" i="4"/>
  <c r="R26" i="4"/>
  <c r="S26" i="4"/>
  <c r="T26" i="4"/>
  <c r="U26" i="4"/>
  <c r="V26" i="4"/>
  <c r="W26" i="4"/>
  <c r="X26" i="4"/>
  <c r="Y26" i="4"/>
  <c r="Z26" i="4"/>
  <c r="AA26" i="4"/>
  <c r="AB26" i="4"/>
  <c r="D27" i="4"/>
  <c r="E27" i="4"/>
  <c r="F27" i="4"/>
  <c r="G27" i="4"/>
  <c r="H27" i="4"/>
  <c r="I27" i="4"/>
  <c r="J27" i="4"/>
  <c r="K27" i="4"/>
  <c r="L27" i="4"/>
  <c r="M27" i="4"/>
  <c r="N27" i="4"/>
  <c r="O27" i="4"/>
  <c r="P27" i="4"/>
  <c r="Q27" i="4"/>
  <c r="R27" i="4"/>
  <c r="S27" i="4"/>
  <c r="T27" i="4"/>
  <c r="U27" i="4"/>
  <c r="V27" i="4"/>
  <c r="W27" i="4"/>
  <c r="X27" i="4"/>
  <c r="Y27" i="4"/>
  <c r="Z27" i="4"/>
  <c r="AA27" i="4"/>
  <c r="AB27" i="4"/>
  <c r="D28" i="4"/>
  <c r="E28" i="4"/>
  <c r="F28" i="4"/>
  <c r="G28" i="4"/>
  <c r="H28" i="4"/>
  <c r="I28" i="4"/>
  <c r="J28" i="4"/>
  <c r="K28" i="4"/>
  <c r="L28" i="4"/>
  <c r="M28" i="4"/>
  <c r="N28" i="4"/>
  <c r="O28" i="4"/>
  <c r="P28" i="4"/>
  <c r="Q28" i="4"/>
  <c r="R28" i="4"/>
  <c r="S28" i="4"/>
  <c r="T28" i="4"/>
  <c r="U28" i="4"/>
  <c r="V28" i="4"/>
  <c r="W28" i="4"/>
  <c r="X28" i="4"/>
  <c r="Y28" i="4"/>
  <c r="Z28" i="4"/>
  <c r="AA28" i="4"/>
  <c r="AB28" i="4"/>
  <c r="D29" i="4"/>
  <c r="E29" i="4"/>
  <c r="F29" i="4"/>
  <c r="G29" i="4"/>
  <c r="H29" i="4"/>
  <c r="I29" i="4"/>
  <c r="J29" i="4"/>
  <c r="K29" i="4"/>
  <c r="L29" i="4"/>
  <c r="M29" i="4"/>
  <c r="N29" i="4"/>
  <c r="O29" i="4"/>
  <c r="P29" i="4"/>
  <c r="Q29" i="4"/>
  <c r="R29" i="4"/>
  <c r="S29" i="4"/>
  <c r="T29" i="4"/>
  <c r="U29" i="4"/>
  <c r="V29" i="4"/>
  <c r="W29" i="4"/>
  <c r="X29" i="4"/>
  <c r="Y29" i="4"/>
  <c r="Z29" i="4"/>
  <c r="AA29" i="4"/>
  <c r="AB29" i="4"/>
  <c r="D30" i="4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R30" i="4"/>
  <c r="S30" i="4"/>
  <c r="T30" i="4"/>
  <c r="U30" i="4"/>
  <c r="V30" i="4"/>
  <c r="W30" i="4"/>
  <c r="X30" i="4"/>
  <c r="Y30" i="4"/>
  <c r="Z30" i="4"/>
  <c r="AA30" i="4"/>
  <c r="AB30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R31" i="4"/>
  <c r="S31" i="4"/>
  <c r="T31" i="4"/>
  <c r="U31" i="4"/>
  <c r="V31" i="4"/>
  <c r="W31" i="4"/>
  <c r="X31" i="4"/>
  <c r="Y31" i="4"/>
  <c r="Z31" i="4"/>
  <c r="AA31" i="4"/>
  <c r="AB31" i="4"/>
  <c r="D32" i="4"/>
  <c r="E32" i="4"/>
  <c r="F32" i="4"/>
  <c r="G32" i="4"/>
  <c r="H32" i="4"/>
  <c r="I32" i="4"/>
  <c r="J32" i="4"/>
  <c r="K32" i="4"/>
  <c r="L32" i="4"/>
  <c r="M32" i="4"/>
  <c r="N32" i="4"/>
  <c r="O32" i="4"/>
  <c r="P32" i="4"/>
  <c r="Q32" i="4"/>
  <c r="R32" i="4"/>
  <c r="S32" i="4"/>
  <c r="T32" i="4"/>
  <c r="U32" i="4"/>
  <c r="V32" i="4"/>
  <c r="W32" i="4"/>
  <c r="X32" i="4"/>
  <c r="Y32" i="4"/>
  <c r="Z32" i="4"/>
  <c r="AA32" i="4"/>
  <c r="AB32" i="4"/>
  <c r="C32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" i="4"/>
  <c r="B37" i="4"/>
  <c r="D35" i="4"/>
  <c r="E35" i="4" s="1"/>
  <c r="F35" i="4" s="1"/>
  <c r="G35" i="4" s="1"/>
  <c r="H35" i="4" s="1"/>
  <c r="I35" i="4" s="1"/>
  <c r="J35" i="4" s="1"/>
  <c r="K35" i="4" s="1"/>
  <c r="L35" i="4" s="1"/>
  <c r="M35" i="4" s="1"/>
  <c r="N35" i="4" s="1"/>
  <c r="O35" i="4" s="1"/>
  <c r="P35" i="4" s="1"/>
  <c r="Q35" i="4" s="1"/>
  <c r="R35" i="4" s="1"/>
  <c r="S35" i="4" s="1"/>
  <c r="T35" i="4" s="1"/>
  <c r="U35" i="4" s="1"/>
  <c r="V35" i="4" s="1"/>
  <c r="W35" i="4" s="1"/>
  <c r="X35" i="4" s="1"/>
  <c r="Y35" i="4" s="1"/>
  <c r="Z35" i="4" s="1"/>
  <c r="AA35" i="4" s="1"/>
  <c r="AB35" i="4" s="1"/>
  <c r="B29" i="4"/>
  <c r="B30" i="4" s="1"/>
  <c r="B31" i="4" s="1"/>
  <c r="B32" i="4" s="1"/>
  <c r="B5" i="4"/>
  <c r="B6" i="4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4" i="4"/>
  <c r="D2" i="4"/>
  <c r="E2" i="4" s="1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S2" i="4" s="1"/>
  <c r="T2" i="4" s="1"/>
  <c r="U2" i="4" s="1"/>
  <c r="V2" i="4" s="1"/>
  <c r="W2" i="4" s="1"/>
  <c r="X2" i="4" s="1"/>
  <c r="Y2" i="4" s="1"/>
  <c r="Z2" i="4" s="1"/>
  <c r="AA2" i="4" s="1"/>
  <c r="AB2" i="4" s="1"/>
  <c r="D100" i="2"/>
  <c r="F100" i="2" s="1"/>
  <c r="E100" i="2"/>
  <c r="J100" i="2"/>
  <c r="D101" i="2"/>
  <c r="F101" i="2" s="1"/>
  <c r="E101" i="2"/>
  <c r="J101" i="2"/>
  <c r="D102" i="2"/>
  <c r="E102" i="2"/>
  <c r="F102" i="2"/>
  <c r="J102" i="2"/>
  <c r="D103" i="2"/>
  <c r="E103" i="2"/>
  <c r="F103" i="2"/>
  <c r="J103" i="2"/>
  <c r="D104" i="2"/>
  <c r="F104" i="2" s="1"/>
  <c r="E104" i="2"/>
  <c r="J104" i="2"/>
  <c r="D105" i="2"/>
  <c r="E105" i="2"/>
  <c r="F105" i="2"/>
  <c r="J105" i="2"/>
  <c r="D106" i="2"/>
  <c r="E106" i="2"/>
  <c r="F106" i="2"/>
  <c r="J106" i="2"/>
  <c r="D107" i="2"/>
  <c r="F107" i="2" s="1"/>
  <c r="E107" i="2"/>
  <c r="J107" i="2"/>
  <c r="D108" i="2"/>
  <c r="F108" i="2" s="1"/>
  <c r="E108" i="2"/>
  <c r="J108" i="2"/>
  <c r="D109" i="2"/>
  <c r="F109" i="2" s="1"/>
  <c r="E109" i="2"/>
  <c r="J109" i="2"/>
  <c r="D110" i="2"/>
  <c r="E110" i="2"/>
  <c r="F110" i="2"/>
  <c r="J110" i="2"/>
  <c r="D111" i="2"/>
  <c r="E111" i="2"/>
  <c r="F111" i="2"/>
  <c r="J111" i="2"/>
  <c r="D112" i="2"/>
  <c r="F112" i="2" s="1"/>
  <c r="E112" i="2"/>
  <c r="G112" i="2"/>
  <c r="G111" i="2" s="1"/>
  <c r="G110" i="2" s="1"/>
  <c r="G109" i="2" s="1"/>
  <c r="G108" i="2" s="1"/>
  <c r="G107" i="2" s="1"/>
  <c r="G106" i="2" s="1"/>
  <c r="G105" i="2" s="1"/>
  <c r="G104" i="2" s="1"/>
  <c r="G103" i="2" s="1"/>
  <c r="G102" i="2" s="1"/>
  <c r="G101" i="2" s="1"/>
  <c r="G100" i="2" s="1"/>
  <c r="H112" i="2"/>
  <c r="H111" i="2" s="1"/>
  <c r="H110" i="2" s="1"/>
  <c r="H109" i="2" s="1"/>
  <c r="H108" i="2" s="1"/>
  <c r="H107" i="2" s="1"/>
  <c r="H106" i="2" s="1"/>
  <c r="H105" i="2" s="1"/>
  <c r="H104" i="2" s="1"/>
  <c r="H103" i="2" s="1"/>
  <c r="H102" i="2" s="1"/>
  <c r="H101" i="2" s="1"/>
  <c r="H100" i="2" s="1"/>
  <c r="I111" i="2"/>
  <c r="I110" i="2" s="1"/>
  <c r="I109" i="2" s="1"/>
  <c r="I108" i="2" s="1"/>
  <c r="I107" i="2" s="1"/>
  <c r="I106" i="2" s="1"/>
  <c r="I105" i="2" s="1"/>
  <c r="I104" i="2" s="1"/>
  <c r="I103" i="2" s="1"/>
  <c r="I102" i="2" s="1"/>
  <c r="I101" i="2" s="1"/>
  <c r="I100" i="2" s="1"/>
  <c r="J112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A104" i="2"/>
  <c r="A105" i="2" s="1"/>
  <c r="A106" i="2" s="1"/>
  <c r="A107" i="2" s="1"/>
  <c r="A108" i="2" s="1"/>
  <c r="A109" i="2" s="1"/>
  <c r="A110" i="2" s="1"/>
  <c r="A111" i="2" s="1"/>
  <c r="A112" i="2" s="1"/>
  <c r="A103" i="2"/>
  <c r="D3" i="2"/>
  <c r="F3" i="2" s="1"/>
  <c r="E3" i="2"/>
  <c r="J3" i="2"/>
  <c r="D4" i="2"/>
  <c r="F4" i="2" s="1"/>
  <c r="E4" i="2"/>
  <c r="J4" i="2"/>
  <c r="D5" i="2"/>
  <c r="F5" i="2" s="1"/>
  <c r="E5" i="2"/>
  <c r="J5" i="2"/>
  <c r="D6" i="2"/>
  <c r="F6" i="2" s="1"/>
  <c r="E6" i="2"/>
  <c r="J6" i="2"/>
  <c r="D7" i="2"/>
  <c r="E7" i="2"/>
  <c r="F7" i="2"/>
  <c r="J7" i="2"/>
  <c r="D8" i="2"/>
  <c r="E8" i="2"/>
  <c r="F8" i="2"/>
  <c r="J8" i="2"/>
  <c r="D9" i="2"/>
  <c r="E9" i="2"/>
  <c r="F9" i="2"/>
  <c r="J9" i="2"/>
  <c r="D10" i="2"/>
  <c r="F10" i="2" s="1"/>
  <c r="E10" i="2"/>
  <c r="J10" i="2"/>
  <c r="D11" i="2"/>
  <c r="F11" i="2" s="1"/>
  <c r="E11" i="2"/>
  <c r="J11" i="2"/>
  <c r="D12" i="2"/>
  <c r="F12" i="2" s="1"/>
  <c r="E12" i="2"/>
  <c r="J12" i="2"/>
  <c r="D13" i="2"/>
  <c r="F13" i="2" s="1"/>
  <c r="E13" i="2"/>
  <c r="J13" i="2"/>
  <c r="D14" i="2"/>
  <c r="F14" i="2" s="1"/>
  <c r="E14" i="2"/>
  <c r="J14" i="2"/>
  <c r="D15" i="2"/>
  <c r="E15" i="2"/>
  <c r="F15" i="2"/>
  <c r="J15" i="2"/>
  <c r="D16" i="2"/>
  <c r="E16" i="2"/>
  <c r="F16" i="2"/>
  <c r="J16" i="2"/>
  <c r="D17" i="2"/>
  <c r="E17" i="2"/>
  <c r="F17" i="2"/>
  <c r="J17" i="2"/>
  <c r="D18" i="2"/>
  <c r="F18" i="2" s="1"/>
  <c r="E18" i="2"/>
  <c r="J18" i="2"/>
  <c r="D19" i="2"/>
  <c r="F19" i="2" s="1"/>
  <c r="E19" i="2"/>
  <c r="J19" i="2"/>
  <c r="D20" i="2"/>
  <c r="F20" i="2" s="1"/>
  <c r="E20" i="2"/>
  <c r="J20" i="2"/>
  <c r="D21" i="2"/>
  <c r="F21" i="2" s="1"/>
  <c r="E21" i="2"/>
  <c r="J21" i="2"/>
  <c r="D22" i="2"/>
  <c r="F22" i="2" s="1"/>
  <c r="E22" i="2"/>
  <c r="J22" i="2"/>
  <c r="D23" i="2"/>
  <c r="E23" i="2"/>
  <c r="F23" i="2"/>
  <c r="J23" i="2"/>
  <c r="D24" i="2"/>
  <c r="E24" i="2"/>
  <c r="F24" i="2"/>
  <c r="J24" i="2"/>
  <c r="D25" i="2"/>
  <c r="E25" i="2"/>
  <c r="F25" i="2"/>
  <c r="J25" i="2"/>
  <c r="D26" i="2"/>
  <c r="F26" i="2" s="1"/>
  <c r="E26" i="2"/>
  <c r="J26" i="2"/>
  <c r="D27" i="2"/>
  <c r="F27" i="2" s="1"/>
  <c r="E27" i="2"/>
  <c r="J27" i="2"/>
  <c r="D28" i="2"/>
  <c r="E28" i="2"/>
  <c r="F28" i="2"/>
  <c r="J28" i="2"/>
  <c r="D29" i="2"/>
  <c r="F29" i="2" s="1"/>
  <c r="E29" i="2"/>
  <c r="J29" i="2"/>
  <c r="D30" i="2"/>
  <c r="F30" i="2" s="1"/>
  <c r="E30" i="2"/>
  <c r="J30" i="2"/>
  <c r="D31" i="2"/>
  <c r="E31" i="2"/>
  <c r="F31" i="2"/>
  <c r="J31" i="2"/>
  <c r="D32" i="2"/>
  <c r="E32" i="2"/>
  <c r="F32" i="2"/>
  <c r="J32" i="2"/>
  <c r="D33" i="2"/>
  <c r="E33" i="2"/>
  <c r="F33" i="2"/>
  <c r="J33" i="2"/>
  <c r="D34" i="2"/>
  <c r="F34" i="2" s="1"/>
  <c r="E34" i="2"/>
  <c r="J34" i="2"/>
  <c r="D35" i="2"/>
  <c r="F35" i="2" s="1"/>
  <c r="E35" i="2"/>
  <c r="J35" i="2"/>
  <c r="D36" i="2"/>
  <c r="E36" i="2"/>
  <c r="F36" i="2"/>
  <c r="J36" i="2"/>
  <c r="D37" i="2"/>
  <c r="F37" i="2" s="1"/>
  <c r="E37" i="2"/>
  <c r="J37" i="2"/>
  <c r="D38" i="2"/>
  <c r="F38" i="2" s="1"/>
  <c r="E38" i="2"/>
  <c r="J38" i="2"/>
  <c r="D39" i="2"/>
  <c r="E39" i="2"/>
  <c r="F39" i="2"/>
  <c r="J39" i="2"/>
  <c r="D40" i="2"/>
  <c r="E40" i="2"/>
  <c r="F40" i="2"/>
  <c r="J40" i="2"/>
  <c r="D41" i="2"/>
  <c r="E41" i="2"/>
  <c r="F41" i="2"/>
  <c r="J41" i="2"/>
  <c r="D42" i="2"/>
  <c r="F42" i="2" s="1"/>
  <c r="E42" i="2"/>
  <c r="J42" i="2"/>
  <c r="D43" i="2"/>
  <c r="F43" i="2" s="1"/>
  <c r="E43" i="2"/>
  <c r="J43" i="2"/>
  <c r="D44" i="2"/>
  <c r="E44" i="2"/>
  <c r="F44" i="2"/>
  <c r="J44" i="2"/>
  <c r="D45" i="2"/>
  <c r="F45" i="2" s="1"/>
  <c r="E45" i="2"/>
  <c r="J45" i="2"/>
  <c r="D46" i="2"/>
  <c r="F46" i="2" s="1"/>
  <c r="E46" i="2"/>
  <c r="J46" i="2"/>
  <c r="D47" i="2"/>
  <c r="E47" i="2"/>
  <c r="F47" i="2"/>
  <c r="J47" i="2"/>
  <c r="D48" i="2"/>
  <c r="E48" i="2"/>
  <c r="F48" i="2"/>
  <c r="J48" i="2"/>
  <c r="D49" i="2"/>
  <c r="E49" i="2"/>
  <c r="F49" i="2"/>
  <c r="J49" i="2"/>
  <c r="D50" i="2"/>
  <c r="F50" i="2" s="1"/>
  <c r="E50" i="2"/>
  <c r="J50" i="2"/>
  <c r="D51" i="2"/>
  <c r="F51" i="2" s="1"/>
  <c r="E51" i="2"/>
  <c r="J51" i="2"/>
  <c r="D52" i="2"/>
  <c r="E52" i="2"/>
  <c r="F52" i="2"/>
  <c r="J52" i="2"/>
  <c r="D53" i="2"/>
  <c r="F53" i="2" s="1"/>
  <c r="E53" i="2"/>
  <c r="J53" i="2"/>
  <c r="D54" i="2"/>
  <c r="F54" i="2" s="1"/>
  <c r="E54" i="2"/>
  <c r="J54" i="2"/>
  <c r="D55" i="2"/>
  <c r="E55" i="2"/>
  <c r="F55" i="2"/>
  <c r="J55" i="2"/>
  <c r="D56" i="2"/>
  <c r="E56" i="2"/>
  <c r="F56" i="2"/>
  <c r="J56" i="2"/>
  <c r="D57" i="2"/>
  <c r="E57" i="2"/>
  <c r="F57" i="2"/>
  <c r="J57" i="2"/>
  <c r="D58" i="2"/>
  <c r="F58" i="2" s="1"/>
  <c r="E58" i="2"/>
  <c r="J58" i="2"/>
  <c r="D59" i="2"/>
  <c r="F59" i="2" s="1"/>
  <c r="E59" i="2"/>
  <c r="J59" i="2"/>
  <c r="D60" i="2"/>
  <c r="E60" i="2"/>
  <c r="F60" i="2"/>
  <c r="J60" i="2"/>
  <c r="D61" i="2"/>
  <c r="F61" i="2" s="1"/>
  <c r="E61" i="2"/>
  <c r="J61" i="2"/>
  <c r="D62" i="2"/>
  <c r="F62" i="2" s="1"/>
  <c r="E62" i="2"/>
  <c r="J62" i="2"/>
  <c r="D63" i="2"/>
  <c r="E63" i="2"/>
  <c r="F63" i="2"/>
  <c r="J63" i="2"/>
  <c r="D64" i="2"/>
  <c r="E64" i="2"/>
  <c r="F64" i="2"/>
  <c r="J64" i="2"/>
  <c r="D65" i="2"/>
  <c r="E65" i="2"/>
  <c r="F65" i="2"/>
  <c r="J65" i="2"/>
  <c r="D66" i="2"/>
  <c r="F66" i="2" s="1"/>
  <c r="E66" i="2"/>
  <c r="J66" i="2"/>
  <c r="D67" i="2"/>
  <c r="F67" i="2" s="1"/>
  <c r="E67" i="2"/>
  <c r="J67" i="2"/>
  <c r="D68" i="2"/>
  <c r="E68" i="2"/>
  <c r="F68" i="2"/>
  <c r="J68" i="2"/>
  <c r="D69" i="2"/>
  <c r="F69" i="2" s="1"/>
  <c r="E69" i="2"/>
  <c r="J69" i="2"/>
  <c r="D70" i="2"/>
  <c r="F70" i="2" s="1"/>
  <c r="E70" i="2"/>
  <c r="J70" i="2"/>
  <c r="D71" i="2"/>
  <c r="E71" i="2"/>
  <c r="F71" i="2"/>
  <c r="J71" i="2"/>
  <c r="D72" i="2"/>
  <c r="E72" i="2"/>
  <c r="F72" i="2"/>
  <c r="J72" i="2"/>
  <c r="D73" i="2"/>
  <c r="E73" i="2"/>
  <c r="F73" i="2"/>
  <c r="J73" i="2"/>
  <c r="D74" i="2"/>
  <c r="F74" i="2" s="1"/>
  <c r="E74" i="2"/>
  <c r="J74" i="2"/>
  <c r="D75" i="2"/>
  <c r="F75" i="2" s="1"/>
  <c r="E75" i="2"/>
  <c r="J75" i="2"/>
  <c r="D76" i="2"/>
  <c r="E76" i="2"/>
  <c r="F76" i="2"/>
  <c r="J76" i="2"/>
  <c r="D77" i="2"/>
  <c r="F77" i="2" s="1"/>
  <c r="E77" i="2"/>
  <c r="J77" i="2"/>
  <c r="D78" i="2"/>
  <c r="F78" i="2" s="1"/>
  <c r="E78" i="2"/>
  <c r="J78" i="2"/>
  <c r="D79" i="2"/>
  <c r="E79" i="2"/>
  <c r="F79" i="2"/>
  <c r="J79" i="2"/>
  <c r="D80" i="2"/>
  <c r="E80" i="2"/>
  <c r="F80" i="2"/>
  <c r="J80" i="2"/>
  <c r="D81" i="2"/>
  <c r="E81" i="2"/>
  <c r="F81" i="2"/>
  <c r="J81" i="2"/>
  <c r="D82" i="2"/>
  <c r="F82" i="2" s="1"/>
  <c r="E82" i="2"/>
  <c r="J82" i="2"/>
  <c r="D83" i="2"/>
  <c r="F83" i="2" s="1"/>
  <c r="E83" i="2"/>
  <c r="J83" i="2"/>
  <c r="D84" i="2"/>
  <c r="E84" i="2"/>
  <c r="F84" i="2"/>
  <c r="J84" i="2"/>
  <c r="D85" i="2"/>
  <c r="F85" i="2" s="1"/>
  <c r="E85" i="2"/>
  <c r="J85" i="2"/>
  <c r="D86" i="2"/>
  <c r="F86" i="2" s="1"/>
  <c r="E86" i="2"/>
  <c r="J86" i="2"/>
  <c r="D87" i="2"/>
  <c r="E87" i="2"/>
  <c r="F87" i="2"/>
  <c r="J87" i="2"/>
  <c r="D88" i="2"/>
  <c r="E88" i="2"/>
  <c r="F88" i="2"/>
  <c r="J88" i="2"/>
  <c r="D89" i="2"/>
  <c r="E89" i="2"/>
  <c r="F89" i="2"/>
  <c r="J89" i="2"/>
  <c r="D90" i="2"/>
  <c r="F90" i="2" s="1"/>
  <c r="E90" i="2"/>
  <c r="J90" i="2"/>
  <c r="D91" i="2"/>
  <c r="F91" i="2" s="1"/>
  <c r="E91" i="2"/>
  <c r="J91" i="2"/>
  <c r="D92" i="2"/>
  <c r="E92" i="2"/>
  <c r="F92" i="2"/>
  <c r="J92" i="2"/>
  <c r="D93" i="2"/>
  <c r="F93" i="2" s="1"/>
  <c r="E93" i="2"/>
  <c r="J93" i="2"/>
  <c r="D94" i="2"/>
  <c r="F94" i="2" s="1"/>
  <c r="E94" i="2"/>
  <c r="J94" i="2"/>
  <c r="D95" i="2"/>
  <c r="E95" i="2"/>
  <c r="F95" i="2"/>
  <c r="J95" i="2"/>
  <c r="D96" i="2"/>
  <c r="E96" i="2"/>
  <c r="F96" i="2"/>
  <c r="J96" i="2"/>
  <c r="D97" i="2"/>
  <c r="E97" i="2"/>
  <c r="F97" i="2"/>
  <c r="J97" i="2"/>
  <c r="D98" i="2"/>
  <c r="F98" i="2" s="1"/>
  <c r="E98" i="2"/>
  <c r="J98" i="2"/>
  <c r="D99" i="2"/>
  <c r="F99" i="2" s="1"/>
  <c r="E99" i="2"/>
  <c r="J99" i="2"/>
  <c r="J2" i="2"/>
  <c r="D2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F2" i="2"/>
  <c r="C2" i="2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2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3" i="1"/>
  <c r="J4" i="1"/>
  <c r="J5" i="1"/>
  <c r="J6" i="1"/>
  <c r="J7" i="1"/>
  <c r="J8" i="1"/>
  <c r="J9" i="1"/>
  <c r="J2" i="1"/>
  <c r="H112" i="1"/>
  <c r="A104" i="1"/>
  <c r="A105" i="1" s="1"/>
  <c r="A106" i="1" s="1"/>
  <c r="A107" i="1" s="1"/>
  <c r="A108" i="1" s="1"/>
  <c r="J108" i="1" s="1"/>
  <c r="A103" i="1"/>
  <c r="D103" i="1" s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 s="1"/>
  <c r="C2" i="1"/>
  <c r="B5" i="5" l="1"/>
  <c r="D71" i="5"/>
  <c r="F2" i="5"/>
  <c r="B39" i="5"/>
  <c r="C69" i="5"/>
  <c r="C70" i="5"/>
  <c r="D70" i="5"/>
  <c r="D69" i="5"/>
  <c r="E35" i="5"/>
  <c r="B72" i="4"/>
  <c r="B38" i="4"/>
  <c r="E2" i="2"/>
  <c r="D108" i="1"/>
  <c r="D106" i="1"/>
  <c r="J103" i="1"/>
  <c r="D105" i="1"/>
  <c r="D104" i="1"/>
  <c r="D107" i="1"/>
  <c r="B103" i="1"/>
  <c r="C103" i="1"/>
  <c r="C104" i="1" s="1"/>
  <c r="C105" i="1" s="1"/>
  <c r="C106" i="1" s="1"/>
  <c r="C107" i="1" s="1"/>
  <c r="C108" i="1" s="1"/>
  <c r="C109" i="1" s="1"/>
  <c r="C110" i="1" s="1"/>
  <c r="C111" i="1" s="1"/>
  <c r="I111" i="1" s="1"/>
  <c r="I110" i="1" s="1"/>
  <c r="I109" i="1" s="1"/>
  <c r="I108" i="1" s="1"/>
  <c r="I107" i="1" s="1"/>
  <c r="I106" i="1" s="1"/>
  <c r="I105" i="1" s="1"/>
  <c r="I104" i="1" s="1"/>
  <c r="I103" i="1" s="1"/>
  <c r="I102" i="1" s="1"/>
  <c r="I101" i="1" s="1"/>
  <c r="I100" i="1" s="1"/>
  <c r="I99" i="1" s="1"/>
  <c r="I98" i="1" s="1"/>
  <c r="I97" i="1" s="1"/>
  <c r="I96" i="1" s="1"/>
  <c r="I95" i="1" s="1"/>
  <c r="I94" i="1" s="1"/>
  <c r="I93" i="1" s="1"/>
  <c r="I92" i="1" s="1"/>
  <c r="I91" i="1" s="1"/>
  <c r="I90" i="1" s="1"/>
  <c r="I89" i="1" s="1"/>
  <c r="I88" i="1" s="1"/>
  <c r="I87" i="1" s="1"/>
  <c r="I86" i="1" s="1"/>
  <c r="I85" i="1" s="1"/>
  <c r="I84" i="1" s="1"/>
  <c r="I83" i="1" s="1"/>
  <c r="I82" i="1" s="1"/>
  <c r="I81" i="1" s="1"/>
  <c r="I80" i="1" s="1"/>
  <c r="I79" i="1" s="1"/>
  <c r="I78" i="1" s="1"/>
  <c r="I77" i="1" s="1"/>
  <c r="I76" i="1" s="1"/>
  <c r="I75" i="1" s="1"/>
  <c r="I74" i="1" s="1"/>
  <c r="I73" i="1" s="1"/>
  <c r="I72" i="1" s="1"/>
  <c r="I71" i="1" s="1"/>
  <c r="I70" i="1" s="1"/>
  <c r="I69" i="1" s="1"/>
  <c r="I68" i="1" s="1"/>
  <c r="I67" i="1" s="1"/>
  <c r="I66" i="1" s="1"/>
  <c r="I65" i="1" s="1"/>
  <c r="I64" i="1" s="1"/>
  <c r="I63" i="1" s="1"/>
  <c r="I62" i="1" s="1"/>
  <c r="I61" i="1" s="1"/>
  <c r="I60" i="1" s="1"/>
  <c r="I59" i="1" s="1"/>
  <c r="I58" i="1" s="1"/>
  <c r="I57" i="1" s="1"/>
  <c r="I56" i="1" s="1"/>
  <c r="I55" i="1" s="1"/>
  <c r="I54" i="1" s="1"/>
  <c r="I53" i="1" s="1"/>
  <c r="I52" i="1" s="1"/>
  <c r="I51" i="1" s="1"/>
  <c r="I50" i="1" s="1"/>
  <c r="I49" i="1" s="1"/>
  <c r="I48" i="1" s="1"/>
  <c r="I47" i="1" s="1"/>
  <c r="I46" i="1" s="1"/>
  <c r="I45" i="1" s="1"/>
  <c r="I44" i="1" s="1"/>
  <c r="I43" i="1" s="1"/>
  <c r="I42" i="1" s="1"/>
  <c r="I41" i="1" s="1"/>
  <c r="I40" i="1" s="1"/>
  <c r="I39" i="1" s="1"/>
  <c r="I38" i="1" s="1"/>
  <c r="I37" i="1" s="1"/>
  <c r="I36" i="1" s="1"/>
  <c r="I35" i="1" s="1"/>
  <c r="I34" i="1" s="1"/>
  <c r="I33" i="1" s="1"/>
  <c r="I32" i="1" s="1"/>
  <c r="I31" i="1" s="1"/>
  <c r="I30" i="1" s="1"/>
  <c r="I29" i="1" s="1"/>
  <c r="I28" i="1" s="1"/>
  <c r="I27" i="1" s="1"/>
  <c r="I26" i="1" s="1"/>
  <c r="I25" i="1" s="1"/>
  <c r="I24" i="1" s="1"/>
  <c r="I23" i="1" s="1"/>
  <c r="I22" i="1" s="1"/>
  <c r="I21" i="1" s="1"/>
  <c r="I20" i="1" s="1"/>
  <c r="I19" i="1" s="1"/>
  <c r="I18" i="1" s="1"/>
  <c r="I17" i="1" s="1"/>
  <c r="I16" i="1" s="1"/>
  <c r="I15" i="1" s="1"/>
  <c r="I14" i="1" s="1"/>
  <c r="I13" i="1" s="1"/>
  <c r="I12" i="1" s="1"/>
  <c r="I11" i="1" s="1"/>
  <c r="I10" i="1" s="1"/>
  <c r="I9" i="1" s="1"/>
  <c r="I8" i="1" s="1"/>
  <c r="I7" i="1" s="1"/>
  <c r="I6" i="1" s="1"/>
  <c r="I5" i="1" s="1"/>
  <c r="I4" i="1" s="1"/>
  <c r="I3" i="1" s="1"/>
  <c r="I2" i="1" s="1"/>
  <c r="J105" i="1"/>
  <c r="J104" i="1"/>
  <c r="A109" i="1"/>
  <c r="D109" i="1" s="1"/>
  <c r="J107" i="1"/>
  <c r="J106" i="1"/>
  <c r="E69" i="5" l="1"/>
  <c r="F35" i="5"/>
  <c r="E71" i="5"/>
  <c r="E70" i="5"/>
  <c r="G2" i="5"/>
  <c r="B40" i="5"/>
  <c r="B6" i="5"/>
  <c r="C71" i="5"/>
  <c r="B73" i="4"/>
  <c r="B39" i="4"/>
  <c r="G111" i="1"/>
  <c r="G110" i="1" s="1"/>
  <c r="G109" i="1" s="1"/>
  <c r="G108" i="1" s="1"/>
  <c r="G107" i="1" s="1"/>
  <c r="G106" i="1" s="1"/>
  <c r="G105" i="1" s="1"/>
  <c r="G104" i="1" s="1"/>
  <c r="G103" i="1" s="1"/>
  <c r="G102" i="1" s="1"/>
  <c r="G101" i="1" s="1"/>
  <c r="G100" i="1" s="1"/>
  <c r="G99" i="1" s="1"/>
  <c r="G98" i="1" s="1"/>
  <c r="G97" i="1" s="1"/>
  <c r="G96" i="1" s="1"/>
  <c r="G95" i="1" s="1"/>
  <c r="G94" i="1" s="1"/>
  <c r="G93" i="1" s="1"/>
  <c r="G92" i="1" s="1"/>
  <c r="G91" i="1" s="1"/>
  <c r="G90" i="1" s="1"/>
  <c r="G89" i="1" s="1"/>
  <c r="G88" i="1" s="1"/>
  <c r="G87" i="1" s="1"/>
  <c r="G86" i="1" s="1"/>
  <c r="G85" i="1" s="1"/>
  <c r="G84" i="1" s="1"/>
  <c r="G83" i="1" s="1"/>
  <c r="G82" i="1" s="1"/>
  <c r="G81" i="1" s="1"/>
  <c r="G80" i="1" s="1"/>
  <c r="G79" i="1" s="1"/>
  <c r="G78" i="1" s="1"/>
  <c r="G77" i="1" s="1"/>
  <c r="G76" i="1" s="1"/>
  <c r="G75" i="1" s="1"/>
  <c r="G74" i="1" s="1"/>
  <c r="G73" i="1" s="1"/>
  <c r="G72" i="1" s="1"/>
  <c r="G71" i="1" s="1"/>
  <c r="G70" i="1" s="1"/>
  <c r="G69" i="1" s="1"/>
  <c r="G68" i="1" s="1"/>
  <c r="G67" i="1" s="1"/>
  <c r="G66" i="1" s="1"/>
  <c r="G65" i="1" s="1"/>
  <c r="G64" i="1" s="1"/>
  <c r="G63" i="1" s="1"/>
  <c r="G62" i="1" s="1"/>
  <c r="G61" i="1" s="1"/>
  <c r="G60" i="1" s="1"/>
  <c r="G59" i="1" s="1"/>
  <c r="G58" i="1" s="1"/>
  <c r="G57" i="1" s="1"/>
  <c r="G56" i="1" s="1"/>
  <c r="G55" i="1" s="1"/>
  <c r="G54" i="1" s="1"/>
  <c r="G53" i="1" s="1"/>
  <c r="G52" i="1" s="1"/>
  <c r="G51" i="1" s="1"/>
  <c r="G50" i="1" s="1"/>
  <c r="G49" i="1" s="1"/>
  <c r="G48" i="1" s="1"/>
  <c r="G47" i="1" s="1"/>
  <c r="G46" i="1" s="1"/>
  <c r="G45" i="1" s="1"/>
  <c r="G44" i="1" s="1"/>
  <c r="G43" i="1" s="1"/>
  <c r="G42" i="1" s="1"/>
  <c r="G41" i="1" s="1"/>
  <c r="G40" i="1" s="1"/>
  <c r="G39" i="1" s="1"/>
  <c r="G38" i="1" s="1"/>
  <c r="G37" i="1" s="1"/>
  <c r="G36" i="1" s="1"/>
  <c r="G35" i="1" s="1"/>
  <c r="G34" i="1" s="1"/>
  <c r="G33" i="1" s="1"/>
  <c r="G32" i="1" s="1"/>
  <c r="G31" i="1" s="1"/>
  <c r="G30" i="1" s="1"/>
  <c r="G29" i="1" s="1"/>
  <c r="G28" i="1" s="1"/>
  <c r="G27" i="1" s="1"/>
  <c r="G26" i="1" s="1"/>
  <c r="G25" i="1" s="1"/>
  <c r="G24" i="1" s="1"/>
  <c r="G23" i="1" s="1"/>
  <c r="G22" i="1" s="1"/>
  <c r="G21" i="1" s="1"/>
  <c r="G20" i="1" s="1"/>
  <c r="G19" i="1" s="1"/>
  <c r="G18" i="1" s="1"/>
  <c r="G17" i="1" s="1"/>
  <c r="G16" i="1" s="1"/>
  <c r="G15" i="1" s="1"/>
  <c r="G14" i="1" s="1"/>
  <c r="G13" i="1" s="1"/>
  <c r="G12" i="1" s="1"/>
  <c r="G11" i="1" s="1"/>
  <c r="G10" i="1" s="1"/>
  <c r="G9" i="1" s="1"/>
  <c r="G8" i="1" s="1"/>
  <c r="G7" i="1" s="1"/>
  <c r="G6" i="1" s="1"/>
  <c r="G5" i="1" s="1"/>
  <c r="G4" i="1" s="1"/>
  <c r="G3" i="1" s="1"/>
  <c r="G2" i="1" s="1"/>
  <c r="H111" i="1"/>
  <c r="H110" i="1" s="1"/>
  <c r="H109" i="1" s="1"/>
  <c r="H108" i="1" s="1"/>
  <c r="H107" i="1" s="1"/>
  <c r="H106" i="1" s="1"/>
  <c r="H105" i="1" s="1"/>
  <c r="H104" i="1" s="1"/>
  <c r="H103" i="1" s="1"/>
  <c r="H102" i="1" s="1"/>
  <c r="H101" i="1" s="1"/>
  <c r="H100" i="1" s="1"/>
  <c r="H99" i="1" s="1"/>
  <c r="H98" i="1" s="1"/>
  <c r="H97" i="1" s="1"/>
  <c r="H96" i="1" s="1"/>
  <c r="H95" i="1" s="1"/>
  <c r="H94" i="1" s="1"/>
  <c r="H93" i="1" s="1"/>
  <c r="H92" i="1" s="1"/>
  <c r="H91" i="1" s="1"/>
  <c r="H90" i="1" s="1"/>
  <c r="H89" i="1" s="1"/>
  <c r="H88" i="1" s="1"/>
  <c r="H87" i="1" s="1"/>
  <c r="H86" i="1" s="1"/>
  <c r="H85" i="1" s="1"/>
  <c r="H84" i="1" s="1"/>
  <c r="H83" i="1" s="1"/>
  <c r="H82" i="1" s="1"/>
  <c r="H81" i="1" s="1"/>
  <c r="H80" i="1" s="1"/>
  <c r="H79" i="1" s="1"/>
  <c r="H78" i="1" s="1"/>
  <c r="H77" i="1" s="1"/>
  <c r="H76" i="1" s="1"/>
  <c r="H75" i="1" s="1"/>
  <c r="H74" i="1" s="1"/>
  <c r="H73" i="1" s="1"/>
  <c r="H72" i="1" s="1"/>
  <c r="H71" i="1" s="1"/>
  <c r="H70" i="1" s="1"/>
  <c r="H69" i="1" s="1"/>
  <c r="H68" i="1" s="1"/>
  <c r="H67" i="1" s="1"/>
  <c r="H66" i="1" s="1"/>
  <c r="H65" i="1" s="1"/>
  <c r="H64" i="1" s="1"/>
  <c r="H63" i="1" s="1"/>
  <c r="H62" i="1" s="1"/>
  <c r="H61" i="1" s="1"/>
  <c r="H60" i="1" s="1"/>
  <c r="H59" i="1" s="1"/>
  <c r="H58" i="1" s="1"/>
  <c r="H57" i="1" s="1"/>
  <c r="H56" i="1" s="1"/>
  <c r="H55" i="1" s="1"/>
  <c r="H54" i="1" s="1"/>
  <c r="H53" i="1" s="1"/>
  <c r="H52" i="1" s="1"/>
  <c r="H51" i="1" s="1"/>
  <c r="H50" i="1" s="1"/>
  <c r="H49" i="1" s="1"/>
  <c r="H48" i="1" s="1"/>
  <c r="H47" i="1" s="1"/>
  <c r="H46" i="1" s="1"/>
  <c r="H45" i="1" s="1"/>
  <c r="H44" i="1" s="1"/>
  <c r="H43" i="1" s="1"/>
  <c r="H42" i="1" s="1"/>
  <c r="H41" i="1" s="1"/>
  <c r="H40" i="1" s="1"/>
  <c r="H39" i="1" s="1"/>
  <c r="H38" i="1" s="1"/>
  <c r="H37" i="1" s="1"/>
  <c r="H36" i="1" s="1"/>
  <c r="H35" i="1" s="1"/>
  <c r="H34" i="1" s="1"/>
  <c r="H33" i="1" s="1"/>
  <c r="H32" i="1" s="1"/>
  <c r="H31" i="1" s="1"/>
  <c r="H30" i="1" s="1"/>
  <c r="H29" i="1" s="1"/>
  <c r="H28" i="1" s="1"/>
  <c r="H27" i="1" s="1"/>
  <c r="H26" i="1" s="1"/>
  <c r="H25" i="1" s="1"/>
  <c r="H24" i="1" s="1"/>
  <c r="H23" i="1" s="1"/>
  <c r="H22" i="1" s="1"/>
  <c r="H21" i="1" s="1"/>
  <c r="H20" i="1" s="1"/>
  <c r="H19" i="1" s="1"/>
  <c r="H18" i="1" s="1"/>
  <c r="H17" i="1" s="1"/>
  <c r="H16" i="1" s="1"/>
  <c r="H15" i="1" s="1"/>
  <c r="H14" i="1" s="1"/>
  <c r="H13" i="1" s="1"/>
  <c r="H12" i="1" s="1"/>
  <c r="H11" i="1" s="1"/>
  <c r="H10" i="1" s="1"/>
  <c r="H9" i="1" s="1"/>
  <c r="H8" i="1" s="1"/>
  <c r="H7" i="1" s="1"/>
  <c r="H6" i="1" s="1"/>
  <c r="H5" i="1" s="1"/>
  <c r="H4" i="1" s="1"/>
  <c r="H3" i="1" s="1"/>
  <c r="H2" i="1" s="1"/>
  <c r="B104" i="1"/>
  <c r="B105" i="1" s="1"/>
  <c r="B106" i="1" s="1"/>
  <c r="B107" i="1" s="1"/>
  <c r="B108" i="1" s="1"/>
  <c r="B109" i="1" s="1"/>
  <c r="B110" i="1" s="1"/>
  <c r="B111" i="1" s="1"/>
  <c r="B112" i="1" s="1"/>
  <c r="A110" i="1"/>
  <c r="D110" i="1" s="1"/>
  <c r="J109" i="1"/>
  <c r="H2" i="5" l="1"/>
  <c r="F72" i="5"/>
  <c r="G35" i="5"/>
  <c r="F71" i="5"/>
  <c r="F70" i="5"/>
  <c r="F69" i="5"/>
  <c r="B7" i="5"/>
  <c r="D72" i="5"/>
  <c r="C72" i="5"/>
  <c r="E72" i="5"/>
  <c r="B41" i="5"/>
  <c r="B74" i="4"/>
  <c r="B40" i="4"/>
  <c r="A111" i="1"/>
  <c r="D111" i="1" s="1"/>
  <c r="J110" i="1"/>
  <c r="I2" i="5" l="1"/>
  <c r="G69" i="5"/>
  <c r="G71" i="5"/>
  <c r="G73" i="5"/>
  <c r="G72" i="5"/>
  <c r="G70" i="5"/>
  <c r="H35" i="5"/>
  <c r="B8" i="5"/>
  <c r="C73" i="5"/>
  <c r="E73" i="5"/>
  <c r="F73" i="5"/>
  <c r="D73" i="5"/>
  <c r="B42" i="5"/>
  <c r="B75" i="4"/>
  <c r="B41" i="4"/>
  <c r="A112" i="1"/>
  <c r="J111" i="1"/>
  <c r="C74" i="5" l="1"/>
  <c r="B9" i="5"/>
  <c r="G74" i="5"/>
  <c r="J2" i="5"/>
  <c r="D74" i="5"/>
  <c r="B43" i="5"/>
  <c r="H74" i="5"/>
  <c r="I35" i="5"/>
  <c r="H73" i="5"/>
  <c r="H70" i="5"/>
  <c r="H72" i="5"/>
  <c r="H69" i="5"/>
  <c r="H71" i="5"/>
  <c r="F74" i="5"/>
  <c r="E74" i="5"/>
  <c r="B76" i="4"/>
  <c r="B42" i="4"/>
  <c r="J112" i="1"/>
  <c r="D112" i="1"/>
  <c r="I99" i="2"/>
  <c r="I98" i="2" s="1"/>
  <c r="I97" i="2" s="1"/>
  <c r="I96" i="2" s="1"/>
  <c r="I95" i="2" s="1"/>
  <c r="I94" i="2" s="1"/>
  <c r="I93" i="2" s="1"/>
  <c r="I92" i="2" s="1"/>
  <c r="I91" i="2" s="1"/>
  <c r="I90" i="2" s="1"/>
  <c r="I89" i="2" s="1"/>
  <c r="I88" i="2" s="1"/>
  <c r="I87" i="2" s="1"/>
  <c r="I86" i="2" s="1"/>
  <c r="I85" i="2" s="1"/>
  <c r="I84" i="2" s="1"/>
  <c r="I83" i="2" s="1"/>
  <c r="I82" i="2" s="1"/>
  <c r="I81" i="2" s="1"/>
  <c r="I80" i="2" s="1"/>
  <c r="I79" i="2" s="1"/>
  <c r="I78" i="2" s="1"/>
  <c r="I77" i="2" s="1"/>
  <c r="I76" i="2" s="1"/>
  <c r="I75" i="2" s="1"/>
  <c r="I74" i="2" s="1"/>
  <c r="I73" i="2" s="1"/>
  <c r="I72" i="2" s="1"/>
  <c r="I71" i="2" s="1"/>
  <c r="I70" i="2" s="1"/>
  <c r="I69" i="2" s="1"/>
  <c r="I68" i="2" s="1"/>
  <c r="I67" i="2" s="1"/>
  <c r="I66" i="2" s="1"/>
  <c r="I65" i="2" s="1"/>
  <c r="I64" i="2" s="1"/>
  <c r="I63" i="2" s="1"/>
  <c r="I62" i="2" s="1"/>
  <c r="I61" i="2" s="1"/>
  <c r="I60" i="2" s="1"/>
  <c r="I59" i="2" s="1"/>
  <c r="I58" i="2" s="1"/>
  <c r="I57" i="2" s="1"/>
  <c r="I56" i="2" s="1"/>
  <c r="I55" i="2" s="1"/>
  <c r="I54" i="2" s="1"/>
  <c r="I53" i="2" s="1"/>
  <c r="I52" i="2" s="1"/>
  <c r="I51" i="2" s="1"/>
  <c r="I50" i="2" s="1"/>
  <c r="I49" i="2" s="1"/>
  <c r="I48" i="2" s="1"/>
  <c r="I47" i="2" s="1"/>
  <c r="I46" i="2" s="1"/>
  <c r="I45" i="2" s="1"/>
  <c r="I44" i="2" s="1"/>
  <c r="I43" i="2" s="1"/>
  <c r="I42" i="2" s="1"/>
  <c r="I41" i="2" s="1"/>
  <c r="I40" i="2" s="1"/>
  <c r="I39" i="2" s="1"/>
  <c r="I38" i="2" s="1"/>
  <c r="I37" i="2" s="1"/>
  <c r="I36" i="2" s="1"/>
  <c r="I35" i="2" s="1"/>
  <c r="I34" i="2" s="1"/>
  <c r="I33" i="2" s="1"/>
  <c r="I32" i="2" s="1"/>
  <c r="I31" i="2" s="1"/>
  <c r="I30" i="2" s="1"/>
  <c r="I29" i="2" s="1"/>
  <c r="I28" i="2" s="1"/>
  <c r="I27" i="2" s="1"/>
  <c r="I26" i="2" s="1"/>
  <c r="I25" i="2" s="1"/>
  <c r="I24" i="2" s="1"/>
  <c r="I23" i="2" s="1"/>
  <c r="I22" i="2" s="1"/>
  <c r="I21" i="2" s="1"/>
  <c r="I20" i="2" s="1"/>
  <c r="I19" i="2" s="1"/>
  <c r="I18" i="2" s="1"/>
  <c r="I17" i="2" s="1"/>
  <c r="I16" i="2" s="1"/>
  <c r="I15" i="2" s="1"/>
  <c r="I14" i="2" s="1"/>
  <c r="I13" i="2" s="1"/>
  <c r="I12" i="2" s="1"/>
  <c r="I11" i="2" s="1"/>
  <c r="I10" i="2" s="1"/>
  <c r="I9" i="2" s="1"/>
  <c r="I8" i="2" s="1"/>
  <c r="I7" i="2" s="1"/>
  <c r="I6" i="2" s="1"/>
  <c r="I5" i="2" s="1"/>
  <c r="I4" i="2" s="1"/>
  <c r="I3" i="2" s="1"/>
  <c r="I2" i="2" s="1"/>
  <c r="G99" i="2"/>
  <c r="G98" i="2"/>
  <c r="G97" i="2" s="1"/>
  <c r="G96" i="2" s="1"/>
  <c r="G95" i="2" s="1"/>
  <c r="G94" i="2" s="1"/>
  <c r="G93" i="2" s="1"/>
  <c r="G92" i="2" s="1"/>
  <c r="G91" i="2" s="1"/>
  <c r="G90" i="2" s="1"/>
  <c r="G89" i="2" s="1"/>
  <c r="G88" i="2" s="1"/>
  <c r="G87" i="2" s="1"/>
  <c r="G86" i="2" s="1"/>
  <c r="G85" i="2" s="1"/>
  <c r="G84" i="2" s="1"/>
  <c r="G83" i="2" s="1"/>
  <c r="G82" i="2" s="1"/>
  <c r="G81" i="2" s="1"/>
  <c r="G80" i="2" s="1"/>
  <c r="G79" i="2" s="1"/>
  <c r="G78" i="2" s="1"/>
  <c r="G77" i="2" s="1"/>
  <c r="G76" i="2" s="1"/>
  <c r="G75" i="2" s="1"/>
  <c r="G74" i="2" s="1"/>
  <c r="G73" i="2" s="1"/>
  <c r="G72" i="2" s="1"/>
  <c r="G71" i="2" s="1"/>
  <c r="G70" i="2" s="1"/>
  <c r="G69" i="2" s="1"/>
  <c r="G68" i="2" s="1"/>
  <c r="G67" i="2" s="1"/>
  <c r="G66" i="2" s="1"/>
  <c r="G65" i="2" s="1"/>
  <c r="G64" i="2" s="1"/>
  <c r="G63" i="2" s="1"/>
  <c r="G62" i="2" s="1"/>
  <c r="G61" i="2" s="1"/>
  <c r="G60" i="2" s="1"/>
  <c r="G59" i="2" s="1"/>
  <c r="G58" i="2" s="1"/>
  <c r="G57" i="2" s="1"/>
  <c r="G56" i="2" s="1"/>
  <c r="G55" i="2" s="1"/>
  <c r="G54" i="2" s="1"/>
  <c r="G53" i="2" s="1"/>
  <c r="G52" i="2" s="1"/>
  <c r="G51" i="2" s="1"/>
  <c r="G50" i="2" s="1"/>
  <c r="G49" i="2" s="1"/>
  <c r="G48" i="2" s="1"/>
  <c r="G47" i="2" s="1"/>
  <c r="G46" i="2" s="1"/>
  <c r="G45" i="2" s="1"/>
  <c r="G44" i="2" s="1"/>
  <c r="G43" i="2" s="1"/>
  <c r="G42" i="2" s="1"/>
  <c r="G41" i="2" s="1"/>
  <c r="G40" i="2" s="1"/>
  <c r="G39" i="2" s="1"/>
  <c r="G38" i="2" s="1"/>
  <c r="G37" i="2" s="1"/>
  <c r="G36" i="2" s="1"/>
  <c r="G35" i="2" s="1"/>
  <c r="G34" i="2" s="1"/>
  <c r="G33" i="2" s="1"/>
  <c r="G32" i="2" s="1"/>
  <c r="G31" i="2" s="1"/>
  <c r="G30" i="2" s="1"/>
  <c r="G29" i="2" s="1"/>
  <c r="G28" i="2" s="1"/>
  <c r="G27" i="2" s="1"/>
  <c r="G26" i="2" s="1"/>
  <c r="G25" i="2" s="1"/>
  <c r="G24" i="2" s="1"/>
  <c r="G23" i="2" s="1"/>
  <c r="G22" i="2" s="1"/>
  <c r="G21" i="2" s="1"/>
  <c r="G20" i="2" s="1"/>
  <c r="G19" i="2" s="1"/>
  <c r="G18" i="2" s="1"/>
  <c r="G17" i="2" s="1"/>
  <c r="G16" i="2" s="1"/>
  <c r="G15" i="2" s="1"/>
  <c r="G14" i="2" s="1"/>
  <c r="G13" i="2" s="1"/>
  <c r="G12" i="2" s="1"/>
  <c r="G11" i="2" s="1"/>
  <c r="G10" i="2" s="1"/>
  <c r="G9" i="2" s="1"/>
  <c r="G8" i="2" s="1"/>
  <c r="G7" i="2" s="1"/>
  <c r="G6" i="2" s="1"/>
  <c r="G5" i="2" s="1"/>
  <c r="G4" i="2" s="1"/>
  <c r="G3" i="2" s="1"/>
  <c r="G2" i="2" s="1"/>
  <c r="H99" i="2"/>
  <c r="H98" i="2"/>
  <c r="H97" i="2" s="1"/>
  <c r="H96" i="2" s="1"/>
  <c r="H95" i="2" s="1"/>
  <c r="H94" i="2" s="1"/>
  <c r="H93" i="2" s="1"/>
  <c r="H92" i="2" s="1"/>
  <c r="H91" i="2" s="1"/>
  <c r="H90" i="2" s="1"/>
  <c r="H89" i="2" s="1"/>
  <c r="H88" i="2" s="1"/>
  <c r="H87" i="2" s="1"/>
  <c r="H86" i="2" s="1"/>
  <c r="H85" i="2" s="1"/>
  <c r="H84" i="2" s="1"/>
  <c r="H83" i="2" s="1"/>
  <c r="H82" i="2" s="1"/>
  <c r="H81" i="2" s="1"/>
  <c r="H80" i="2" s="1"/>
  <c r="H79" i="2" s="1"/>
  <c r="H78" i="2" s="1"/>
  <c r="H77" i="2" s="1"/>
  <c r="H76" i="2" s="1"/>
  <c r="H75" i="2" s="1"/>
  <c r="H74" i="2" s="1"/>
  <c r="H73" i="2" s="1"/>
  <c r="H72" i="2" s="1"/>
  <c r="H71" i="2" s="1"/>
  <c r="H70" i="2" s="1"/>
  <c r="H69" i="2" s="1"/>
  <c r="H68" i="2" s="1"/>
  <c r="H67" i="2" s="1"/>
  <c r="H66" i="2" s="1"/>
  <c r="H65" i="2" s="1"/>
  <c r="H64" i="2" s="1"/>
  <c r="H63" i="2" s="1"/>
  <c r="H62" i="2" s="1"/>
  <c r="H61" i="2" s="1"/>
  <c r="H60" i="2" s="1"/>
  <c r="H59" i="2" s="1"/>
  <c r="H58" i="2" s="1"/>
  <c r="H57" i="2" s="1"/>
  <c r="H56" i="2" s="1"/>
  <c r="H55" i="2" s="1"/>
  <c r="H54" i="2" s="1"/>
  <c r="H53" i="2" s="1"/>
  <c r="H52" i="2" s="1"/>
  <c r="H51" i="2" s="1"/>
  <c r="H50" i="2" s="1"/>
  <c r="H49" i="2" s="1"/>
  <c r="H48" i="2" s="1"/>
  <c r="H47" i="2" s="1"/>
  <c r="H46" i="2" s="1"/>
  <c r="H45" i="2" s="1"/>
  <c r="H44" i="2" s="1"/>
  <c r="H43" i="2" s="1"/>
  <c r="H42" i="2" s="1"/>
  <c r="H41" i="2" s="1"/>
  <c r="H40" i="2" s="1"/>
  <c r="H39" i="2" s="1"/>
  <c r="H38" i="2" s="1"/>
  <c r="H37" i="2" s="1"/>
  <c r="H36" i="2" s="1"/>
  <c r="H35" i="2" s="1"/>
  <c r="H34" i="2" s="1"/>
  <c r="H33" i="2" s="1"/>
  <c r="H32" i="2" s="1"/>
  <c r="H31" i="2" s="1"/>
  <c r="H30" i="2" s="1"/>
  <c r="H29" i="2" s="1"/>
  <c r="H28" i="2" s="1"/>
  <c r="H27" i="2" s="1"/>
  <c r="H26" i="2" s="1"/>
  <c r="H25" i="2" s="1"/>
  <c r="H24" i="2" s="1"/>
  <c r="H23" i="2" s="1"/>
  <c r="H22" i="2" s="1"/>
  <c r="H21" i="2" s="1"/>
  <c r="H20" i="2" s="1"/>
  <c r="H19" i="2" s="1"/>
  <c r="H18" i="2" s="1"/>
  <c r="H17" i="2" s="1"/>
  <c r="H16" i="2" s="1"/>
  <c r="H15" i="2" s="1"/>
  <c r="H14" i="2" s="1"/>
  <c r="H13" i="2" s="1"/>
  <c r="H12" i="2" s="1"/>
  <c r="H11" i="2" s="1"/>
  <c r="H10" i="2" s="1"/>
  <c r="H9" i="2" s="1"/>
  <c r="H8" i="2" s="1"/>
  <c r="H7" i="2" s="1"/>
  <c r="H6" i="2" s="1"/>
  <c r="H5" i="2" s="1"/>
  <c r="H4" i="2" s="1"/>
  <c r="H3" i="2" s="1"/>
  <c r="H2" i="2" s="1"/>
  <c r="B103" i="2"/>
  <c r="B104" i="2" s="1"/>
  <c r="B105" i="2" s="1"/>
  <c r="B106" i="2" s="1"/>
  <c r="B107" i="2" s="1"/>
  <c r="B108" i="2" s="1"/>
  <c r="B109" i="2" s="1"/>
  <c r="B110" i="2" s="1"/>
  <c r="B111" i="2" s="1"/>
  <c r="B112" i="2" s="1"/>
  <c r="B44" i="5" l="1"/>
  <c r="K2" i="5"/>
  <c r="I71" i="5"/>
  <c r="I73" i="5"/>
  <c r="I70" i="5"/>
  <c r="I75" i="5"/>
  <c r="I69" i="5"/>
  <c r="I74" i="5"/>
  <c r="J35" i="5"/>
  <c r="I72" i="5"/>
  <c r="B10" i="5"/>
  <c r="C75" i="5"/>
  <c r="D75" i="5"/>
  <c r="E75" i="5"/>
  <c r="F75" i="5"/>
  <c r="G75" i="5"/>
  <c r="H75" i="5"/>
  <c r="B77" i="4"/>
  <c r="B43" i="4"/>
  <c r="L2" i="5" l="1"/>
  <c r="J76" i="5"/>
  <c r="J70" i="5"/>
  <c r="J75" i="5"/>
  <c r="J72" i="5"/>
  <c r="J74" i="5"/>
  <c r="K35" i="5"/>
  <c r="J71" i="5"/>
  <c r="J73" i="5"/>
  <c r="J69" i="5"/>
  <c r="B11" i="5"/>
  <c r="C76" i="5"/>
  <c r="D76" i="5"/>
  <c r="E76" i="5"/>
  <c r="F76" i="5"/>
  <c r="G76" i="5"/>
  <c r="H76" i="5"/>
  <c r="I76" i="5"/>
  <c r="B45" i="5"/>
  <c r="B78" i="4"/>
  <c r="B44" i="4"/>
  <c r="G77" i="5" l="1"/>
  <c r="K73" i="5"/>
  <c r="K75" i="5"/>
  <c r="K72" i="5"/>
  <c r="K69" i="5"/>
  <c r="K71" i="5"/>
  <c r="K76" i="5"/>
  <c r="K77" i="5"/>
  <c r="K74" i="5"/>
  <c r="L35" i="5"/>
  <c r="K70" i="5"/>
  <c r="B46" i="5"/>
  <c r="C77" i="5"/>
  <c r="B12" i="5"/>
  <c r="E77" i="5"/>
  <c r="D77" i="5"/>
  <c r="F77" i="5"/>
  <c r="I77" i="5"/>
  <c r="J77" i="5"/>
  <c r="H77" i="5"/>
  <c r="M2" i="5"/>
  <c r="B79" i="4"/>
  <c r="B45" i="4"/>
  <c r="E78" i="5" l="1"/>
  <c r="D78" i="5"/>
  <c r="B13" i="5"/>
  <c r="C78" i="5"/>
  <c r="J78" i="5"/>
  <c r="K78" i="5"/>
  <c r="B47" i="5"/>
  <c r="N2" i="5"/>
  <c r="I78" i="5"/>
  <c r="H78" i="5"/>
  <c r="G78" i="5"/>
  <c r="L77" i="5"/>
  <c r="L78" i="5"/>
  <c r="L70" i="5"/>
  <c r="L72" i="5"/>
  <c r="L69" i="5"/>
  <c r="L74" i="5"/>
  <c r="M35" i="5"/>
  <c r="L76" i="5"/>
  <c r="L73" i="5"/>
  <c r="L71" i="5"/>
  <c r="L75" i="5"/>
  <c r="F78" i="5"/>
  <c r="B80" i="4"/>
  <c r="B46" i="4"/>
  <c r="O2" i="5" l="1"/>
  <c r="F79" i="5"/>
  <c r="B14" i="5"/>
  <c r="C79" i="5"/>
  <c r="G79" i="5"/>
  <c r="H79" i="5"/>
  <c r="I79" i="5"/>
  <c r="J79" i="5"/>
  <c r="K79" i="5"/>
  <c r="L79" i="5"/>
  <c r="E79" i="5"/>
  <c r="M78" i="5"/>
  <c r="M75" i="5"/>
  <c r="M69" i="5"/>
  <c r="M79" i="5"/>
  <c r="M74" i="5"/>
  <c r="N35" i="5"/>
  <c r="M77" i="5"/>
  <c r="M71" i="5"/>
  <c r="M73" i="5"/>
  <c r="M70" i="5"/>
  <c r="M72" i="5"/>
  <c r="M76" i="5"/>
  <c r="D79" i="5"/>
  <c r="B48" i="5"/>
  <c r="B81" i="4"/>
  <c r="B47" i="4"/>
  <c r="N79" i="5" l="1"/>
  <c r="N72" i="5"/>
  <c r="N74" i="5"/>
  <c r="O35" i="5"/>
  <c r="N77" i="5"/>
  <c r="N71" i="5"/>
  <c r="N76" i="5"/>
  <c r="N80" i="5"/>
  <c r="N70" i="5"/>
  <c r="N78" i="5"/>
  <c r="N75" i="5"/>
  <c r="N73" i="5"/>
  <c r="N69" i="5"/>
  <c r="P2" i="5"/>
  <c r="B49" i="5"/>
  <c r="C80" i="5"/>
  <c r="H80" i="5"/>
  <c r="B15" i="5"/>
  <c r="E80" i="5"/>
  <c r="D80" i="5"/>
  <c r="F80" i="5"/>
  <c r="G80" i="5"/>
  <c r="I80" i="5"/>
  <c r="J80" i="5"/>
  <c r="K80" i="5"/>
  <c r="L80" i="5"/>
  <c r="M80" i="5"/>
  <c r="B82" i="4"/>
  <c r="B48" i="4"/>
  <c r="Q2" i="5" l="1"/>
  <c r="L81" i="5"/>
  <c r="B16" i="5"/>
  <c r="D81" i="5"/>
  <c r="E81" i="5"/>
  <c r="F81" i="5"/>
  <c r="G81" i="5"/>
  <c r="I81" i="5"/>
  <c r="J81" i="5"/>
  <c r="M81" i="5"/>
  <c r="K81" i="5"/>
  <c r="B50" i="5"/>
  <c r="O80" i="5"/>
  <c r="O69" i="5"/>
  <c r="O81" i="5"/>
  <c r="O79" i="5"/>
  <c r="O77" i="5"/>
  <c r="O71" i="5"/>
  <c r="O76" i="5"/>
  <c r="O73" i="5"/>
  <c r="O78" i="5"/>
  <c r="O75" i="5"/>
  <c r="O72" i="5"/>
  <c r="O74" i="5"/>
  <c r="P35" i="5"/>
  <c r="O70" i="5"/>
  <c r="C81" i="5"/>
  <c r="H81" i="5"/>
  <c r="N81" i="5"/>
  <c r="B83" i="4"/>
  <c r="B49" i="4"/>
  <c r="R2" i="5" l="1"/>
  <c r="F82" i="5"/>
  <c r="B17" i="5"/>
  <c r="E82" i="5"/>
  <c r="D82" i="5"/>
  <c r="G82" i="5"/>
  <c r="K82" i="5"/>
  <c r="L82" i="5"/>
  <c r="M82" i="5"/>
  <c r="N82" i="5"/>
  <c r="O82" i="5"/>
  <c r="J82" i="5"/>
  <c r="B51" i="5"/>
  <c r="P77" i="5"/>
  <c r="P81" i="5"/>
  <c r="P74" i="5"/>
  <c r="Q35" i="5"/>
  <c r="P79" i="5"/>
  <c r="P76" i="5"/>
  <c r="P73" i="5"/>
  <c r="P82" i="5"/>
  <c r="P70" i="5"/>
  <c r="P80" i="5"/>
  <c r="P78" i="5"/>
  <c r="P72" i="5"/>
  <c r="P69" i="5"/>
  <c r="P75" i="5"/>
  <c r="P71" i="5"/>
  <c r="C82" i="5"/>
  <c r="I82" i="5"/>
  <c r="H82" i="5"/>
  <c r="B84" i="4"/>
  <c r="B50" i="4"/>
  <c r="B18" i="5" l="1"/>
  <c r="I83" i="5"/>
  <c r="J83" i="5"/>
  <c r="M83" i="5"/>
  <c r="O83" i="5"/>
  <c r="K83" i="5"/>
  <c r="B52" i="5"/>
  <c r="H83" i="5"/>
  <c r="S2" i="5"/>
  <c r="P83" i="5"/>
  <c r="G83" i="5"/>
  <c r="Q82" i="5"/>
  <c r="Q78" i="5"/>
  <c r="Q83" i="5"/>
  <c r="Q81" i="5"/>
  <c r="Q79" i="5"/>
  <c r="Q71" i="5"/>
  <c r="Q73" i="5"/>
  <c r="Q70" i="5"/>
  <c r="Q80" i="5"/>
  <c r="Q75" i="5"/>
  <c r="Q69" i="5"/>
  <c r="Q74" i="5"/>
  <c r="R35" i="5"/>
  <c r="Q72" i="5"/>
  <c r="Q76" i="5"/>
  <c r="Q77" i="5"/>
  <c r="N83" i="5"/>
  <c r="F83" i="5"/>
  <c r="L83" i="5"/>
  <c r="D83" i="5"/>
  <c r="E83" i="5"/>
  <c r="C83" i="5"/>
  <c r="B85" i="4"/>
  <c r="B51" i="4"/>
  <c r="R79" i="5" l="1"/>
  <c r="R83" i="5"/>
  <c r="R77" i="5"/>
  <c r="R76" i="5"/>
  <c r="R70" i="5"/>
  <c r="R82" i="5"/>
  <c r="R80" i="5"/>
  <c r="R75" i="5"/>
  <c r="R84" i="5"/>
  <c r="R78" i="5"/>
  <c r="R72" i="5"/>
  <c r="R74" i="5"/>
  <c r="S35" i="5"/>
  <c r="R81" i="5"/>
  <c r="R71" i="5"/>
  <c r="R73" i="5"/>
  <c r="R69" i="5"/>
  <c r="T2" i="5"/>
  <c r="N84" i="5"/>
  <c r="E84" i="5"/>
  <c r="B53" i="5"/>
  <c r="B19" i="5"/>
  <c r="C84" i="5"/>
  <c r="D84" i="5"/>
  <c r="F84" i="5"/>
  <c r="G84" i="5"/>
  <c r="H84" i="5"/>
  <c r="J84" i="5"/>
  <c r="K84" i="5"/>
  <c r="L84" i="5"/>
  <c r="M84" i="5"/>
  <c r="O84" i="5"/>
  <c r="P84" i="5"/>
  <c r="Q84" i="5"/>
  <c r="I84" i="5"/>
  <c r="B86" i="4"/>
  <c r="B52" i="4"/>
  <c r="U2" i="5" l="1"/>
  <c r="B54" i="5"/>
  <c r="S84" i="5"/>
  <c r="S80" i="5"/>
  <c r="S85" i="5"/>
  <c r="S73" i="5"/>
  <c r="S83" i="5"/>
  <c r="S82" i="5"/>
  <c r="S75" i="5"/>
  <c r="S78" i="5"/>
  <c r="S72" i="5"/>
  <c r="S69" i="5"/>
  <c r="S81" i="5"/>
  <c r="S71" i="5"/>
  <c r="S79" i="5"/>
  <c r="S77" i="5"/>
  <c r="S76" i="5"/>
  <c r="S74" i="5"/>
  <c r="T35" i="5"/>
  <c r="S70" i="5"/>
  <c r="C85" i="5"/>
  <c r="B20" i="5"/>
  <c r="E85" i="5"/>
  <c r="D85" i="5"/>
  <c r="F85" i="5"/>
  <c r="G85" i="5"/>
  <c r="H85" i="5"/>
  <c r="I85" i="5"/>
  <c r="J85" i="5"/>
  <c r="K85" i="5"/>
  <c r="L85" i="5"/>
  <c r="M85" i="5"/>
  <c r="N85" i="5"/>
  <c r="O85" i="5"/>
  <c r="P85" i="5"/>
  <c r="Q85" i="5"/>
  <c r="R85" i="5"/>
  <c r="B87" i="4"/>
  <c r="B53" i="4"/>
  <c r="B21" i="5" l="1"/>
  <c r="C86" i="5"/>
  <c r="E86" i="5"/>
  <c r="D86" i="5"/>
  <c r="F86" i="5"/>
  <c r="K86" i="5"/>
  <c r="L86" i="5"/>
  <c r="M86" i="5"/>
  <c r="N86" i="5"/>
  <c r="R86" i="5"/>
  <c r="S86" i="5"/>
  <c r="J86" i="5"/>
  <c r="B55" i="5"/>
  <c r="Q86" i="5"/>
  <c r="I86" i="5"/>
  <c r="P86" i="5"/>
  <c r="H86" i="5"/>
  <c r="V2" i="5"/>
  <c r="T81" i="5"/>
  <c r="T83" i="5"/>
  <c r="T85" i="5"/>
  <c r="T77" i="5"/>
  <c r="T86" i="5"/>
  <c r="T70" i="5"/>
  <c r="T82" i="5"/>
  <c r="T80" i="5"/>
  <c r="T78" i="5"/>
  <c r="T72" i="5"/>
  <c r="T84" i="5"/>
  <c r="T69" i="5"/>
  <c r="T74" i="5"/>
  <c r="U35" i="5"/>
  <c r="T79" i="5"/>
  <c r="T76" i="5"/>
  <c r="T73" i="5"/>
  <c r="T75" i="5"/>
  <c r="T71" i="5"/>
  <c r="O86" i="5"/>
  <c r="G86" i="5"/>
  <c r="B88" i="4"/>
  <c r="B54" i="4"/>
  <c r="E87" i="5" l="1"/>
  <c r="B56" i="5"/>
  <c r="W2" i="5"/>
  <c r="O87" i="5"/>
  <c r="B22" i="5"/>
  <c r="C87" i="5"/>
  <c r="D87" i="5"/>
  <c r="G87" i="5"/>
  <c r="H87" i="5"/>
  <c r="I87" i="5"/>
  <c r="J87" i="5"/>
  <c r="K87" i="5"/>
  <c r="L87" i="5"/>
  <c r="M87" i="5"/>
  <c r="P87" i="5"/>
  <c r="Q87" i="5"/>
  <c r="R87" i="5"/>
  <c r="S87" i="5"/>
  <c r="T87" i="5"/>
  <c r="U86" i="5"/>
  <c r="U78" i="5"/>
  <c r="U82" i="5"/>
  <c r="U87" i="5"/>
  <c r="U83" i="5"/>
  <c r="U75" i="5"/>
  <c r="U80" i="5"/>
  <c r="U84" i="5"/>
  <c r="U69" i="5"/>
  <c r="U74" i="5"/>
  <c r="V35" i="5"/>
  <c r="U71" i="5"/>
  <c r="U85" i="5"/>
  <c r="U81" i="5"/>
  <c r="U79" i="5"/>
  <c r="U77" i="5"/>
  <c r="U73" i="5"/>
  <c r="U70" i="5"/>
  <c r="U76" i="5"/>
  <c r="U72" i="5"/>
  <c r="N87" i="5"/>
  <c r="F87" i="5"/>
  <c r="B89" i="4"/>
  <c r="B55" i="4"/>
  <c r="V87" i="5" l="1"/>
  <c r="V86" i="5"/>
  <c r="V83" i="5"/>
  <c r="V85" i="5"/>
  <c r="V79" i="5"/>
  <c r="V84" i="5"/>
  <c r="V82" i="5"/>
  <c r="V80" i="5"/>
  <c r="V72" i="5"/>
  <c r="V78" i="5"/>
  <c r="V74" i="5"/>
  <c r="W35" i="5"/>
  <c r="V71" i="5"/>
  <c r="V81" i="5"/>
  <c r="V76" i="5"/>
  <c r="V88" i="5"/>
  <c r="V70" i="5"/>
  <c r="V75" i="5"/>
  <c r="V73" i="5"/>
  <c r="V69" i="5"/>
  <c r="V77" i="5"/>
  <c r="S88" i="5"/>
  <c r="B57" i="5"/>
  <c r="X2" i="5"/>
  <c r="H88" i="5"/>
  <c r="C88" i="5"/>
  <c r="B23" i="5"/>
  <c r="D88" i="5"/>
  <c r="F88" i="5"/>
  <c r="G88" i="5"/>
  <c r="I88" i="5"/>
  <c r="J88" i="5"/>
  <c r="K88" i="5"/>
  <c r="L88" i="5"/>
  <c r="N88" i="5"/>
  <c r="O88" i="5"/>
  <c r="P88" i="5"/>
  <c r="Q88" i="5"/>
  <c r="R88" i="5"/>
  <c r="T88" i="5"/>
  <c r="U88" i="5"/>
  <c r="M88" i="5"/>
  <c r="E88" i="5"/>
  <c r="B90" i="4"/>
  <c r="B56" i="4"/>
  <c r="G89" i="5" l="1"/>
  <c r="D89" i="5"/>
  <c r="W88" i="5"/>
  <c r="W86" i="5"/>
  <c r="W80" i="5"/>
  <c r="W89" i="5"/>
  <c r="W87" i="5"/>
  <c r="W84" i="5"/>
  <c r="W78" i="5"/>
  <c r="W69" i="5"/>
  <c r="W71" i="5"/>
  <c r="W81" i="5"/>
  <c r="W76" i="5"/>
  <c r="W85" i="5"/>
  <c r="W79" i="5"/>
  <c r="W77" i="5"/>
  <c r="W73" i="5"/>
  <c r="W75" i="5"/>
  <c r="W83" i="5"/>
  <c r="W82" i="5"/>
  <c r="W72" i="5"/>
  <c r="W74" i="5"/>
  <c r="X35" i="5"/>
  <c r="W70" i="5"/>
  <c r="F89" i="5"/>
  <c r="B24" i="5"/>
  <c r="E89" i="5"/>
  <c r="I89" i="5"/>
  <c r="L89" i="5"/>
  <c r="M89" i="5"/>
  <c r="O89" i="5"/>
  <c r="T89" i="5"/>
  <c r="U89" i="5"/>
  <c r="Y2" i="5"/>
  <c r="S89" i="5"/>
  <c r="K89" i="5"/>
  <c r="C89" i="5"/>
  <c r="R89" i="5"/>
  <c r="J89" i="5"/>
  <c r="B58" i="5"/>
  <c r="N89" i="5"/>
  <c r="Q89" i="5"/>
  <c r="V89" i="5"/>
  <c r="P89" i="5"/>
  <c r="H89" i="5"/>
  <c r="B91" i="4"/>
  <c r="B57" i="4"/>
  <c r="X89" i="5" l="1"/>
  <c r="X88" i="5"/>
  <c r="X90" i="5"/>
  <c r="X85" i="5"/>
  <c r="X77" i="5"/>
  <c r="X81" i="5"/>
  <c r="X74" i="5"/>
  <c r="Y35" i="5"/>
  <c r="X84" i="5"/>
  <c r="X76" i="5"/>
  <c r="X79" i="5"/>
  <c r="X73" i="5"/>
  <c r="X70" i="5"/>
  <c r="X87" i="5"/>
  <c r="X83" i="5"/>
  <c r="X82" i="5"/>
  <c r="X72" i="5"/>
  <c r="X86" i="5"/>
  <c r="X80" i="5"/>
  <c r="X78" i="5"/>
  <c r="X69" i="5"/>
  <c r="X75" i="5"/>
  <c r="X71" i="5"/>
  <c r="Z2" i="5"/>
  <c r="B59" i="5"/>
  <c r="Q90" i="5"/>
  <c r="C90" i="5"/>
  <c r="B25" i="5"/>
  <c r="D90" i="5"/>
  <c r="E90" i="5"/>
  <c r="F90" i="5"/>
  <c r="G90" i="5"/>
  <c r="H90" i="5"/>
  <c r="I90" i="5"/>
  <c r="J90" i="5"/>
  <c r="K90" i="5"/>
  <c r="L90" i="5"/>
  <c r="M90" i="5"/>
  <c r="N90" i="5"/>
  <c r="O90" i="5"/>
  <c r="P90" i="5"/>
  <c r="R90" i="5"/>
  <c r="S90" i="5"/>
  <c r="T90" i="5"/>
  <c r="U90" i="5"/>
  <c r="V90" i="5"/>
  <c r="W90" i="5"/>
  <c r="B92" i="4"/>
  <c r="B58" i="4"/>
  <c r="AA2" i="5" l="1"/>
  <c r="Y90" i="5"/>
  <c r="Y82" i="5"/>
  <c r="Y88" i="5"/>
  <c r="Y87" i="5"/>
  <c r="Y84" i="5"/>
  <c r="Y78" i="5"/>
  <c r="Y83" i="5"/>
  <c r="Y71" i="5"/>
  <c r="Y81" i="5"/>
  <c r="Y79" i="5"/>
  <c r="Y73" i="5"/>
  <c r="Y85" i="5"/>
  <c r="Y77" i="5"/>
  <c r="Y70" i="5"/>
  <c r="Y89" i="5"/>
  <c r="Y75" i="5"/>
  <c r="Y86" i="5"/>
  <c r="Y80" i="5"/>
  <c r="Y69" i="5"/>
  <c r="Y74" i="5"/>
  <c r="Z35" i="5"/>
  <c r="Y76" i="5"/>
  <c r="Y72" i="5"/>
  <c r="O91" i="5"/>
  <c r="N91" i="5"/>
  <c r="F91" i="5"/>
  <c r="E91" i="5"/>
  <c r="K91" i="5"/>
  <c r="C91" i="5"/>
  <c r="B26" i="5"/>
  <c r="D91" i="5"/>
  <c r="G91" i="5"/>
  <c r="H91" i="5"/>
  <c r="I91" i="5"/>
  <c r="L91" i="5"/>
  <c r="M91" i="5"/>
  <c r="P91" i="5"/>
  <c r="Q91" i="5"/>
  <c r="T91" i="5"/>
  <c r="U91" i="5"/>
  <c r="V91" i="5"/>
  <c r="X91" i="5"/>
  <c r="R91" i="5"/>
  <c r="J91" i="5"/>
  <c r="B60" i="5"/>
  <c r="W91" i="5"/>
  <c r="S91" i="5"/>
  <c r="B93" i="4"/>
  <c r="B59" i="4"/>
  <c r="B27" i="5" l="1"/>
  <c r="I92" i="5"/>
  <c r="K92" i="5"/>
  <c r="Q92" i="5"/>
  <c r="R92" i="5"/>
  <c r="X92" i="5"/>
  <c r="P92" i="5"/>
  <c r="V92" i="5"/>
  <c r="N92" i="5"/>
  <c r="F92" i="5"/>
  <c r="Y91" i="5"/>
  <c r="Z91" i="5"/>
  <c r="Z90" i="5"/>
  <c r="Z87" i="5"/>
  <c r="Z89" i="5"/>
  <c r="Z79" i="5"/>
  <c r="Z83" i="5"/>
  <c r="Z92" i="5"/>
  <c r="Z86" i="5"/>
  <c r="Z84" i="5"/>
  <c r="Z76" i="5"/>
  <c r="Z81" i="5"/>
  <c r="Z85" i="5"/>
  <c r="Z77" i="5"/>
  <c r="Z70" i="5"/>
  <c r="Z75" i="5"/>
  <c r="Z88" i="5"/>
  <c r="Z72" i="5"/>
  <c r="Z82" i="5"/>
  <c r="Z80" i="5"/>
  <c r="Z78" i="5"/>
  <c r="Z74" i="5"/>
  <c r="AA35" i="5"/>
  <c r="Z71" i="5"/>
  <c r="Z69" i="5"/>
  <c r="Z73" i="5"/>
  <c r="W92" i="5"/>
  <c r="U92" i="5"/>
  <c r="M92" i="5"/>
  <c r="E92" i="5"/>
  <c r="H92" i="5"/>
  <c r="G92" i="5"/>
  <c r="T92" i="5"/>
  <c r="L92" i="5"/>
  <c r="D92" i="5"/>
  <c r="AB2" i="5"/>
  <c r="S92" i="5"/>
  <c r="B61" i="5"/>
  <c r="O92" i="5"/>
  <c r="J92" i="5"/>
  <c r="C92" i="5"/>
  <c r="Y92" i="5"/>
  <c r="B94" i="4"/>
  <c r="B60" i="4"/>
  <c r="AA88" i="5" l="1"/>
  <c r="AA87" i="5"/>
  <c r="AA92" i="5"/>
  <c r="AA84" i="5"/>
  <c r="AA93" i="5"/>
  <c r="AA86" i="5"/>
  <c r="AA80" i="5"/>
  <c r="AA85" i="5"/>
  <c r="AA81" i="5"/>
  <c r="AA73" i="5"/>
  <c r="AA79" i="5"/>
  <c r="AA91" i="5"/>
  <c r="AA75" i="5"/>
  <c r="AA90" i="5"/>
  <c r="AA89" i="5"/>
  <c r="AA72" i="5"/>
  <c r="AA82" i="5"/>
  <c r="AA69" i="5"/>
  <c r="AA83" i="5"/>
  <c r="AA78" i="5"/>
  <c r="AA71" i="5"/>
  <c r="AA76" i="5"/>
  <c r="AA74" i="5"/>
  <c r="AB35" i="5"/>
  <c r="AA70" i="5"/>
  <c r="AA77" i="5"/>
  <c r="B28" i="5"/>
  <c r="D93" i="5"/>
  <c r="E93" i="5"/>
  <c r="M93" i="5"/>
  <c r="N93" i="5"/>
  <c r="S93" i="5"/>
  <c r="T93" i="5"/>
  <c r="V93" i="5"/>
  <c r="Y93" i="5"/>
  <c r="Z93" i="5"/>
  <c r="F93" i="5"/>
  <c r="C93" i="5"/>
  <c r="U93" i="5"/>
  <c r="L93" i="5"/>
  <c r="K93" i="5"/>
  <c r="R93" i="5"/>
  <c r="J93" i="5"/>
  <c r="B62" i="5"/>
  <c r="I93" i="5"/>
  <c r="Q93" i="5"/>
  <c r="X93" i="5"/>
  <c r="P93" i="5"/>
  <c r="H93" i="5"/>
  <c r="W93" i="5"/>
  <c r="O93" i="5"/>
  <c r="G93" i="5"/>
  <c r="B95" i="4"/>
  <c r="B61" i="4"/>
  <c r="B63" i="5" l="1"/>
  <c r="AB93" i="5"/>
  <c r="AB92" i="5"/>
  <c r="AB89" i="5"/>
  <c r="AB88" i="5"/>
  <c r="AB81" i="5"/>
  <c r="AB94" i="5"/>
  <c r="AB83" i="5"/>
  <c r="AB85" i="5"/>
  <c r="AB77" i="5"/>
  <c r="AB91" i="5"/>
  <c r="AB79" i="5"/>
  <c r="AB70" i="5"/>
  <c r="AB90" i="5"/>
  <c r="AB72" i="5"/>
  <c r="AB82" i="5"/>
  <c r="AB69" i="5"/>
  <c r="AB87" i="5"/>
  <c r="AB80" i="5"/>
  <c r="AB78" i="5"/>
  <c r="AB74" i="5"/>
  <c r="AB86" i="5"/>
  <c r="AB76" i="5"/>
  <c r="AB84" i="5"/>
  <c r="AB73" i="5"/>
  <c r="AB75" i="5"/>
  <c r="AB71" i="5"/>
  <c r="Y94" i="5"/>
  <c r="B29" i="5"/>
  <c r="C94" i="5"/>
  <c r="E94" i="5"/>
  <c r="F94" i="5"/>
  <c r="G94" i="5"/>
  <c r="I94" i="5"/>
  <c r="J94" i="5"/>
  <c r="L94" i="5"/>
  <c r="N94" i="5"/>
  <c r="O94" i="5"/>
  <c r="Q94" i="5"/>
  <c r="R94" i="5"/>
  <c r="T94" i="5"/>
  <c r="W94" i="5"/>
  <c r="AA94" i="5"/>
  <c r="X94" i="5"/>
  <c r="P94" i="5"/>
  <c r="H94" i="5"/>
  <c r="Z94" i="5"/>
  <c r="V94" i="5"/>
  <c r="U94" i="5"/>
  <c r="M94" i="5"/>
  <c r="D94" i="5"/>
  <c r="S94" i="5"/>
  <c r="K94" i="5"/>
  <c r="B96" i="4"/>
  <c r="B62" i="4"/>
  <c r="B30" i="5" l="1"/>
  <c r="E95" i="5"/>
  <c r="G95" i="5"/>
  <c r="M95" i="5"/>
  <c r="O95" i="5"/>
  <c r="T95" i="5"/>
  <c r="U95" i="5"/>
  <c r="V95" i="5"/>
  <c r="W95" i="5"/>
  <c r="AB95" i="5"/>
  <c r="L95" i="5"/>
  <c r="D95" i="5"/>
  <c r="N95" i="5"/>
  <c r="F95" i="5"/>
  <c r="S95" i="5"/>
  <c r="K95" i="5"/>
  <c r="B64" i="5"/>
  <c r="Z95" i="5"/>
  <c r="R95" i="5"/>
  <c r="J95" i="5"/>
  <c r="C95" i="5"/>
  <c r="AA95" i="5"/>
  <c r="Y95" i="5"/>
  <c r="Q95" i="5"/>
  <c r="I95" i="5"/>
  <c r="X95" i="5"/>
  <c r="P95" i="5"/>
  <c r="H95" i="5"/>
  <c r="B97" i="4"/>
  <c r="B63" i="4"/>
  <c r="B65" i="5" l="1"/>
  <c r="C96" i="5"/>
  <c r="B31" i="5"/>
  <c r="D96" i="5"/>
  <c r="E96" i="5"/>
  <c r="F96" i="5"/>
  <c r="G96" i="5"/>
  <c r="H96" i="5"/>
  <c r="I96" i="5"/>
  <c r="J96" i="5"/>
  <c r="K96" i="5"/>
  <c r="L96" i="5"/>
  <c r="M96" i="5"/>
  <c r="N96" i="5"/>
  <c r="O96" i="5"/>
  <c r="P96" i="5"/>
  <c r="Q96" i="5"/>
  <c r="R96" i="5"/>
  <c r="S96" i="5"/>
  <c r="T96" i="5"/>
  <c r="U96" i="5"/>
  <c r="V96" i="5"/>
  <c r="W96" i="5"/>
  <c r="X96" i="5"/>
  <c r="Y96" i="5"/>
  <c r="Z96" i="5"/>
  <c r="AA96" i="5"/>
  <c r="AB96" i="5"/>
  <c r="B98" i="4"/>
  <c r="B64" i="4"/>
  <c r="B32" i="5" l="1"/>
  <c r="I97" i="5"/>
  <c r="J97" i="5"/>
  <c r="Q97" i="5"/>
  <c r="R97" i="5"/>
  <c r="W97" i="5"/>
  <c r="X97" i="5"/>
  <c r="Y97" i="5"/>
  <c r="Z97" i="5"/>
  <c r="AA97" i="5"/>
  <c r="AB97" i="5"/>
  <c r="P97" i="5"/>
  <c r="H97" i="5"/>
  <c r="O97" i="5"/>
  <c r="G97" i="5"/>
  <c r="V97" i="5"/>
  <c r="N97" i="5"/>
  <c r="F97" i="5"/>
  <c r="U97" i="5"/>
  <c r="M97" i="5"/>
  <c r="E97" i="5"/>
  <c r="T97" i="5"/>
  <c r="L97" i="5"/>
  <c r="D97" i="5"/>
  <c r="S97" i="5"/>
  <c r="K97" i="5"/>
  <c r="C97" i="5"/>
  <c r="B65" i="4"/>
  <c r="O98" i="5" l="1"/>
  <c r="F98" i="5"/>
  <c r="S98" i="5"/>
  <c r="C98" i="5"/>
  <c r="D98" i="5"/>
  <c r="E98" i="5"/>
  <c r="G98" i="5"/>
  <c r="I98" i="5"/>
  <c r="J98" i="5"/>
  <c r="K98" i="5"/>
  <c r="L98" i="5"/>
  <c r="M98" i="5"/>
  <c r="N98" i="5"/>
  <c r="Q98" i="5"/>
  <c r="R98" i="5"/>
  <c r="T98" i="5"/>
  <c r="U98" i="5"/>
  <c r="V98" i="5"/>
  <c r="W98" i="5"/>
  <c r="Y98" i="5"/>
  <c r="Z98" i="5"/>
  <c r="AA98" i="5"/>
  <c r="AB98" i="5"/>
  <c r="X98" i="5"/>
  <c r="P98" i="5"/>
  <c r="H98" i="5"/>
</calcChain>
</file>

<file path=xl/sharedStrings.xml><?xml version="1.0" encoding="utf-8"?>
<sst xmlns="http://schemas.openxmlformats.org/spreadsheetml/2006/main" count="42" uniqueCount="24">
  <si>
    <t>x</t>
  </si>
  <si>
    <t>male</t>
  </si>
  <si>
    <t>female</t>
  </si>
  <si>
    <t>interest</t>
  </si>
  <si>
    <t>life expectancy rule of thumb</t>
  </si>
  <si>
    <t>LE of 20 at age</t>
  </si>
  <si>
    <t>loss of LE per year</t>
  </si>
  <si>
    <t>qx rule of thumb</t>
  </si>
  <si>
    <t>1 / qx</t>
  </si>
  <si>
    <t>t</t>
  </si>
  <si>
    <t>Accuracy</t>
  </si>
  <si>
    <t>Female</t>
  </si>
  <si>
    <t>Male</t>
  </si>
  <si>
    <r>
      <t>Exact t</t>
    </r>
    <r>
      <rPr>
        <b/>
        <u/>
        <sz val="16"/>
        <color theme="1"/>
        <rFont val="Calibri"/>
        <family val="2"/>
        <scheme val="minor"/>
      </rPr>
      <t>q</t>
    </r>
    <r>
      <rPr>
        <b/>
        <u/>
        <sz val="11"/>
        <color theme="1"/>
        <rFont val="Calibri"/>
        <family val="2"/>
        <scheme val="minor"/>
      </rPr>
      <t>x</t>
    </r>
  </si>
  <si>
    <r>
      <t>Rule of Thumb t</t>
    </r>
    <r>
      <rPr>
        <b/>
        <u/>
        <sz val="16"/>
        <color theme="1"/>
        <rFont val="Calibri"/>
        <family val="2"/>
        <scheme val="minor"/>
      </rPr>
      <t>q</t>
    </r>
    <r>
      <rPr>
        <b/>
        <u/>
        <sz val="11"/>
        <color theme="1"/>
        <rFont val="Calibri"/>
        <family val="2"/>
        <scheme val="minor"/>
      </rPr>
      <t>x</t>
    </r>
  </si>
  <si>
    <r>
      <rPr>
        <sz val="16"/>
        <color theme="1"/>
        <rFont val="Calibri"/>
        <family val="2"/>
        <scheme val="minor"/>
      </rPr>
      <t>l</t>
    </r>
    <r>
      <rPr>
        <sz val="11"/>
        <color theme="1"/>
        <rFont val="Calibri"/>
        <family val="2"/>
        <scheme val="minor"/>
      </rPr>
      <t>x</t>
    </r>
  </si>
  <si>
    <r>
      <rPr>
        <sz val="16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>x</t>
    </r>
  </si>
  <si>
    <r>
      <t xml:space="preserve">RoT </t>
    </r>
    <r>
      <rPr>
        <sz val="16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>x</t>
    </r>
  </si>
  <si>
    <r>
      <t xml:space="preserve">ln </t>
    </r>
    <r>
      <rPr>
        <sz val="16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>x</t>
    </r>
  </si>
  <si>
    <r>
      <t xml:space="preserve">ln RoT </t>
    </r>
    <r>
      <rPr>
        <sz val="16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>x</t>
    </r>
  </si>
  <si>
    <r>
      <rPr>
        <sz val="16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x</t>
    </r>
  </si>
  <si>
    <r>
      <rPr>
        <sz val="16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x</t>
    </r>
  </si>
  <si>
    <r>
      <rPr>
        <sz val="16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x</t>
    </r>
  </si>
  <si>
    <r>
      <t xml:space="preserve">RoT </t>
    </r>
    <r>
      <rPr>
        <sz val="16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</si>
</sst>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9" fontId="0" fillId="0" borderId="0" xfId="0" applyNumberFormat="1"/>
    <xf numFmtId="9" fontId="0" fillId="0" borderId="0" xfId="1" applyFont="1"/>
    <xf numFmtId="0" fontId="2" fillId="0" borderId="0" xfId="0" applyFont="1"/>
  </cellXfs>
  <cellStyles count="2">
    <cellStyle name="Normal" xfId="0" builtinId="0"/>
    <cellStyle name="Percent" xfId="1" builtinId="5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Mortality rules of Thumb</a:t>
            </a:r>
          </a:p>
          <a:p>
            <a:pPr>
              <a:defRPr/>
            </a:pP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male!$C$1</c:f>
              <c:strCache>
                <c:ptCount val="1"/>
                <c:pt idx="0">
                  <c:v>qx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male!$A$2:$A$92</c:f>
              <c:numCache>
                <c:formatCode>General</c:formatCode>
                <c:ptCount val="9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</c:numCache>
            </c:numRef>
          </c:xVal>
          <c:yVal>
            <c:numRef>
              <c:f>male!$C$2:$C$92</c:f>
              <c:numCache>
                <c:formatCode>0.00000</c:formatCode>
                <c:ptCount val="91"/>
                <c:pt idx="0">
                  <c:v>4.2239999999999422E-3</c:v>
                </c:pt>
                <c:pt idx="1">
                  <c:v>2.2896715727234749E-4</c:v>
                </c:pt>
                <c:pt idx="2">
                  <c:v>1.265634605263214E-4</c:v>
                </c:pt>
                <c:pt idx="3">
                  <c:v>1.0246910355605049E-4</c:v>
                </c:pt>
                <c:pt idx="4">
                  <c:v>8.5399670457742235E-5</c:v>
                </c:pt>
                <c:pt idx="5">
                  <c:v>7.4354298231012571E-5</c:v>
                </c:pt>
                <c:pt idx="6">
                  <c:v>8.5413315031437125E-5</c:v>
                </c:pt>
                <c:pt idx="7">
                  <c:v>6.6326592139754359E-5</c:v>
                </c:pt>
                <c:pt idx="8">
                  <c:v>6.9346036723190511E-5</c:v>
                </c:pt>
                <c:pt idx="9">
                  <c:v>5.929999869347761E-5</c:v>
                </c:pt>
                <c:pt idx="10">
                  <c:v>7.8401257636613294E-5</c:v>
                </c:pt>
                <c:pt idx="11">
                  <c:v>7.7402181736272571E-5</c:v>
                </c:pt>
                <c:pt idx="12">
                  <c:v>1.0153539614377884E-4</c:v>
                </c:pt>
                <c:pt idx="13">
                  <c:v>1.1562134913022582E-4</c:v>
                </c:pt>
                <c:pt idx="14">
                  <c:v>1.2971198910830277E-4</c:v>
                </c:pt>
                <c:pt idx="15">
                  <c:v>1.7196610558106712E-4</c:v>
                </c:pt>
                <c:pt idx="16">
                  <c:v>2.0518783236162877E-4</c:v>
                </c:pt>
                <c:pt idx="17">
                  <c:v>3.1086300197075254E-4</c:v>
                </c:pt>
                <c:pt idx="18">
                  <c:v>4.0153044486361783E-4</c:v>
                </c:pt>
                <c:pt idx="19">
                  <c:v>4.5404253905411432E-4</c:v>
                </c:pt>
                <c:pt idx="20">
                  <c:v>5.2576023721654362E-4</c:v>
                </c:pt>
                <c:pt idx="21">
                  <c:v>5.0688987288454509E-4</c:v>
                </c:pt>
                <c:pt idx="22">
                  <c:v>4.9706449638698552E-4</c:v>
                </c:pt>
                <c:pt idx="23">
                  <c:v>5.2353908385698185E-4</c:v>
                </c:pt>
                <c:pt idx="24">
                  <c:v>5.5611009566916211E-4</c:v>
                </c:pt>
                <c:pt idx="25">
                  <c:v>6.0085230141578982E-4</c:v>
                </c:pt>
                <c:pt idx="26">
                  <c:v>6.0727619952211933E-4</c:v>
                </c:pt>
                <c:pt idx="27">
                  <c:v>6.2988846020063779E-4</c:v>
                </c:pt>
                <c:pt idx="28">
                  <c:v>6.8087017839206293E-4</c:v>
                </c:pt>
                <c:pt idx="29">
                  <c:v>7.2790371828211414E-4</c:v>
                </c:pt>
                <c:pt idx="30">
                  <c:v>7.6997190615663458E-4</c:v>
                </c:pt>
                <c:pt idx="31">
                  <c:v>8.344410208365739E-4</c:v>
                </c:pt>
                <c:pt idx="32">
                  <c:v>8.5847710626247697E-4</c:v>
                </c:pt>
                <c:pt idx="33">
                  <c:v>9.5772988564119064E-4</c:v>
                </c:pt>
                <c:pt idx="34">
                  <c:v>9.8914582733969489E-4</c:v>
                </c:pt>
                <c:pt idx="35">
                  <c:v>1.1000260505705816E-3</c:v>
                </c:pt>
                <c:pt idx="36">
                  <c:v>1.1542109343404027E-3</c:v>
                </c:pt>
                <c:pt idx="37">
                  <c:v>1.3513651337596507E-3</c:v>
                </c:pt>
                <c:pt idx="38">
                  <c:v>1.3164277726429579E-3</c:v>
                </c:pt>
                <c:pt idx="39">
                  <c:v>1.4572399772568301E-3</c:v>
                </c:pt>
                <c:pt idx="40">
                  <c:v>1.6058153455729258E-3</c:v>
                </c:pt>
                <c:pt idx="41">
                  <c:v>1.6996911424242405E-3</c:v>
                </c:pt>
                <c:pt idx="42">
                  <c:v>1.8474640011672818E-3</c:v>
                </c:pt>
                <c:pt idx="43">
                  <c:v>2.0155894209349834E-3</c:v>
                </c:pt>
                <c:pt idx="44">
                  <c:v>2.2104861419126216E-3</c:v>
                </c:pt>
                <c:pt idx="45">
                  <c:v>2.4655571487201332E-3</c:v>
                </c:pt>
                <c:pt idx="46">
                  <c:v>2.6467912061035191E-3</c:v>
                </c:pt>
                <c:pt idx="47">
                  <c:v>2.742137266882055E-3</c:v>
                </c:pt>
                <c:pt idx="48">
                  <c:v>2.9601489556122622E-3</c:v>
                </c:pt>
                <c:pt idx="49">
                  <c:v>3.2970776709986748E-3</c:v>
                </c:pt>
                <c:pt idx="50">
                  <c:v>3.5774461522008012E-3</c:v>
                </c:pt>
                <c:pt idx="51">
                  <c:v>3.8207338208075398E-3</c:v>
                </c:pt>
                <c:pt idx="52">
                  <c:v>4.0762218630836702E-3</c:v>
                </c:pt>
                <c:pt idx="53">
                  <c:v>4.4015438282400928E-3</c:v>
                </c:pt>
                <c:pt idx="54">
                  <c:v>4.7203529132280224E-3</c:v>
                </c:pt>
                <c:pt idx="55">
                  <c:v>5.0456506149185376E-3</c:v>
                </c:pt>
                <c:pt idx="56">
                  <c:v>5.594068566068101E-3</c:v>
                </c:pt>
                <c:pt idx="57">
                  <c:v>6.059353755479553E-3</c:v>
                </c:pt>
                <c:pt idx="58">
                  <c:v>6.6949295514038649E-3</c:v>
                </c:pt>
                <c:pt idx="59">
                  <c:v>7.2386270496293172E-3</c:v>
                </c:pt>
                <c:pt idx="60">
                  <c:v>7.9128209996049519E-3</c:v>
                </c:pt>
                <c:pt idx="61">
                  <c:v>8.6356804241963393E-3</c:v>
                </c:pt>
                <c:pt idx="62">
                  <c:v>9.6019715689167184E-3</c:v>
                </c:pt>
                <c:pt idx="63">
                  <c:v>1.0551709837044655E-2</c:v>
                </c:pt>
                <c:pt idx="64">
                  <c:v>1.1171565702663425E-2</c:v>
                </c:pt>
                <c:pt idx="65">
                  <c:v>1.2459406747860759E-2</c:v>
                </c:pt>
                <c:pt idx="66">
                  <c:v>1.3853868833310303E-2</c:v>
                </c:pt>
                <c:pt idx="67">
                  <c:v>1.4782256060070902E-2</c:v>
                </c:pt>
                <c:pt idx="68">
                  <c:v>1.6347533867749536E-2</c:v>
                </c:pt>
                <c:pt idx="69">
                  <c:v>1.7949441649282086E-2</c:v>
                </c:pt>
                <c:pt idx="70">
                  <c:v>1.9237185310512786E-2</c:v>
                </c:pt>
                <c:pt idx="71">
                  <c:v>2.0794314530411168E-2</c:v>
                </c:pt>
                <c:pt idx="72">
                  <c:v>2.2781654451133674E-2</c:v>
                </c:pt>
                <c:pt idx="73">
                  <c:v>2.5798617398621736E-2</c:v>
                </c:pt>
                <c:pt idx="74">
                  <c:v>2.8776555615084357E-2</c:v>
                </c:pt>
                <c:pt idx="75">
                  <c:v>3.2298692544647782E-2</c:v>
                </c:pt>
                <c:pt idx="76">
                  <c:v>3.5731060909018286E-2</c:v>
                </c:pt>
                <c:pt idx="77">
                  <c:v>4.0136089302572404E-2</c:v>
                </c:pt>
                <c:pt idx="78">
                  <c:v>4.51875942684766E-2</c:v>
                </c:pt>
                <c:pt idx="79">
                  <c:v>5.0258425357772307E-2</c:v>
                </c:pt>
                <c:pt idx="80">
                  <c:v>5.6144053113781588E-2</c:v>
                </c:pt>
                <c:pt idx="81">
                  <c:v>6.2029733594482765E-2</c:v>
                </c:pt>
                <c:pt idx="82">
                  <c:v>6.9196581464208956E-2</c:v>
                </c:pt>
                <c:pt idx="83">
                  <c:v>7.7486065585834138E-2</c:v>
                </c:pt>
                <c:pt idx="84">
                  <c:v>8.7294623342229413E-2</c:v>
                </c:pt>
                <c:pt idx="85">
                  <c:v>9.7476683355599086E-2</c:v>
                </c:pt>
                <c:pt idx="86">
                  <c:v>0.11022081791997877</c:v>
                </c:pt>
                <c:pt idx="87">
                  <c:v>0.12280778128809179</c:v>
                </c:pt>
                <c:pt idx="88">
                  <c:v>0.13765429035299792</c:v>
                </c:pt>
                <c:pt idx="89">
                  <c:v>0.1545139888023809</c:v>
                </c:pt>
                <c:pt idx="90">
                  <c:v>0.16348855978762913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98A-4575-9EDE-57FDE9A613A4}"/>
            </c:ext>
          </c:extLst>
        </c:ser>
        <c:ser>
          <c:idx val="2"/>
          <c:order val="1"/>
          <c:tx>
            <c:strRef>
              <c:f>male!$D$1</c:f>
              <c:strCache>
                <c:ptCount val="1"/>
                <c:pt idx="0">
                  <c:v>RoT qx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male!$A$2:$A$92</c:f>
              <c:numCache>
                <c:formatCode>General</c:formatCode>
                <c:ptCount val="9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</c:numCache>
            </c:numRef>
          </c:xVal>
          <c:yVal>
            <c:numRef>
              <c:f>male!$D$2:$D$92</c:f>
              <c:numCache>
                <c:formatCode>General</c:formatCode>
                <c:ptCount val="91"/>
                <c:pt idx="0">
                  <c:v>6.1054022965853261E-5</c:v>
                </c:pt>
                <c:pt idx="1">
                  <c:v>6.6287031618264441E-5</c:v>
                </c:pt>
                <c:pt idx="2">
                  <c:v>7.1968567300115154E-5</c:v>
                </c:pt>
                <c:pt idx="3">
                  <c:v>7.8137073765180908E-5</c:v>
                </c:pt>
                <c:pt idx="4">
                  <c:v>8.483428982440713E-5</c:v>
                </c:pt>
                <c:pt idx="5">
                  <c:v>9.2105531768948184E-5</c:v>
                </c:pt>
                <c:pt idx="6">
                  <c:v>1E-4</c:v>
                </c:pt>
                <c:pt idx="7">
                  <c:v>1.0857111194022041E-4</c:v>
                </c:pt>
                <c:pt idx="8">
                  <c:v>1.1787686347935865E-4</c:v>
                </c:pt>
                <c:pt idx="9">
                  <c:v>1.2798022139979531E-4</c:v>
                </c:pt>
                <c:pt idx="10">
                  <c:v>1.3894954943731376E-4</c:v>
                </c:pt>
                <c:pt idx="11">
                  <c:v>1.5085907086001771E-4</c:v>
                </c:pt>
                <c:pt idx="12">
                  <c:v>1.6378937069540632E-4</c:v>
                </c:pt>
                <c:pt idx="13">
                  <c:v>1.7782794100389227E-4</c:v>
                </c:pt>
                <c:pt idx="14">
                  <c:v>1.9306977288832496E-4</c:v>
                </c:pt>
                <c:pt idx="15">
                  <c:v>2.096179992453126E-4</c:v>
                </c:pt>
                <c:pt idx="16">
                  <c:v>2.2758459260747879E-4</c:v>
                </c:pt>
                <c:pt idx="17">
                  <c:v>2.4709112279856034E-4</c:v>
                </c:pt>
                <c:pt idx="18">
                  <c:v>2.6826957952797245E-4</c:v>
                </c:pt>
                <c:pt idx="19">
                  <c:v>2.9126326549087358E-4</c:v>
                </c:pt>
                <c:pt idx="20">
                  <c:v>3.1622776601683783E-4</c:v>
                </c:pt>
                <c:pt idx="21">
                  <c:v>3.4333200182819944E-4</c:v>
                </c:pt>
                <c:pt idx="22">
                  <c:v>3.7275937203149395E-4</c:v>
                </c:pt>
                <c:pt idx="23">
                  <c:v>4.0470899507597592E-4</c:v>
                </c:pt>
                <c:pt idx="24">
                  <c:v>4.393970560760789E-4</c:v>
                </c:pt>
                <c:pt idx="25">
                  <c:v>4.7705826961439281E-4</c:v>
                </c:pt>
                <c:pt idx="26">
                  <c:v>5.1794746792312087E-4</c:v>
                </c:pt>
                <c:pt idx="27">
                  <c:v>5.6234132519034888E-4</c:v>
                </c:pt>
                <c:pt idx="28">
                  <c:v>6.1054022965853277E-4</c:v>
                </c:pt>
                <c:pt idx="29">
                  <c:v>6.6287031618264428E-4</c:v>
                </c:pt>
                <c:pt idx="30">
                  <c:v>7.1968567300115195E-4</c:v>
                </c:pt>
                <c:pt idx="31">
                  <c:v>7.8137073765180919E-4</c:v>
                </c:pt>
                <c:pt idx="32">
                  <c:v>8.4834289824407176E-4</c:v>
                </c:pt>
                <c:pt idx="33">
                  <c:v>9.2105531768948122E-4</c:v>
                </c:pt>
                <c:pt idx="34">
                  <c:v>1E-3</c:v>
                </c:pt>
                <c:pt idx="35">
                  <c:v>1.0857111194022039E-3</c:v>
                </c:pt>
                <c:pt idx="36">
                  <c:v>1.1787686347935874E-3</c:v>
                </c:pt>
                <c:pt idx="37">
                  <c:v>1.2798022139979535E-3</c:v>
                </c:pt>
                <c:pt idx="38">
                  <c:v>1.3894954943731374E-3</c:v>
                </c:pt>
                <c:pt idx="39">
                  <c:v>1.5085907086001785E-3</c:v>
                </c:pt>
                <c:pt idx="40">
                  <c:v>1.6378937069540639E-3</c:v>
                </c:pt>
                <c:pt idx="41">
                  <c:v>1.7782794100389223E-3</c:v>
                </c:pt>
                <c:pt idx="42">
                  <c:v>1.9306977288832501E-3</c:v>
                </c:pt>
                <c:pt idx="43">
                  <c:v>2.0961799924531263E-3</c:v>
                </c:pt>
                <c:pt idx="44">
                  <c:v>2.2758459260747879E-3</c:v>
                </c:pt>
                <c:pt idx="45">
                  <c:v>2.470911227985604E-3</c:v>
                </c:pt>
                <c:pt idx="46">
                  <c:v>2.6826957952797259E-3</c:v>
                </c:pt>
                <c:pt idx="47">
                  <c:v>2.9126326549087371E-3</c:v>
                </c:pt>
                <c:pt idx="48">
                  <c:v>3.1622776601683794E-3</c:v>
                </c:pt>
                <c:pt idx="49">
                  <c:v>3.4333200182819941E-3</c:v>
                </c:pt>
                <c:pt idx="50">
                  <c:v>3.72759372031494E-3</c:v>
                </c:pt>
                <c:pt idx="51">
                  <c:v>4.0470899507597602E-3</c:v>
                </c:pt>
                <c:pt idx="52">
                  <c:v>4.3939705607607916E-3</c:v>
                </c:pt>
                <c:pt idx="53">
                  <c:v>4.7705826961439287E-3</c:v>
                </c:pt>
                <c:pt idx="54">
                  <c:v>5.179474679231212E-3</c:v>
                </c:pt>
                <c:pt idx="55">
                  <c:v>5.623413251903491E-3</c:v>
                </c:pt>
                <c:pt idx="56">
                  <c:v>6.1054022965853286E-3</c:v>
                </c:pt>
                <c:pt idx="57">
                  <c:v>6.6287031618264452E-3</c:v>
                </c:pt>
                <c:pt idx="58">
                  <c:v>7.1968567300115206E-3</c:v>
                </c:pt>
                <c:pt idx="59">
                  <c:v>7.8137073765180941E-3</c:v>
                </c:pt>
                <c:pt idx="60">
                  <c:v>8.4834289824407202E-3</c:v>
                </c:pt>
                <c:pt idx="61">
                  <c:v>9.2105531768948163E-3</c:v>
                </c:pt>
                <c:pt idx="62">
                  <c:v>0.01</c:v>
                </c:pt>
                <c:pt idx="63">
                  <c:v>1.1052951411260217E-2</c:v>
                </c:pt>
                <c:pt idx="64">
                  <c:v>1.2216773489967921E-2</c:v>
                </c:pt>
                <c:pt idx="65">
                  <c:v>1.3503140378698732E-2</c:v>
                </c:pt>
                <c:pt idx="66">
                  <c:v>1.4924955450518296E-2</c:v>
                </c:pt>
                <c:pt idx="67">
                  <c:v>1.6496480740980205E-2</c:v>
                </c:pt>
                <c:pt idx="68">
                  <c:v>1.8233480008684414E-2</c:v>
                </c:pt>
                <c:pt idx="69">
                  <c:v>2.0153376859417333E-2</c:v>
                </c:pt>
                <c:pt idx="70">
                  <c:v>2.2275429519995577E-2</c:v>
                </c:pt>
                <c:pt idx="71">
                  <c:v>2.4620924014946262E-2</c:v>
                </c:pt>
                <c:pt idx="72">
                  <c:v>2.7213387683753081E-2</c:v>
                </c:pt>
                <c:pt idx="73">
                  <c:v>3.0078825180431E-2</c:v>
                </c:pt>
                <c:pt idx="74">
                  <c:v>3.3245979322709417E-2</c:v>
                </c:pt>
                <c:pt idx="75">
                  <c:v>3.6746619407366891E-2</c:v>
                </c:pt>
                <c:pt idx="76">
                  <c:v>4.0615859883769805E-2</c:v>
                </c:pt>
                <c:pt idx="77">
                  <c:v>4.4892512582186059E-2</c:v>
                </c:pt>
                <c:pt idx="78">
                  <c:v>4.9619476030029031E-2</c:v>
                </c:pt>
                <c:pt idx="79">
                  <c:v>5.4844165761210192E-2</c:v>
                </c:pt>
                <c:pt idx="80">
                  <c:v>6.0618989934975755E-2</c:v>
                </c:pt>
                <c:pt idx="81">
                  <c:v>6.7001875035095901E-2</c:v>
                </c:pt>
                <c:pt idx="82">
                  <c:v>7.4056846922624389E-2</c:v>
                </c:pt>
                <c:pt idx="83">
                  <c:v>8.1854673070690276E-2</c:v>
                </c:pt>
                <c:pt idx="84">
                  <c:v>9.0473572423492979E-2</c:v>
                </c:pt>
                <c:pt idx="85">
                  <c:v>0.1</c:v>
                </c:pt>
                <c:pt idx="86">
                  <c:v>0.11052951411260219</c:v>
                </c:pt>
                <c:pt idx="87">
                  <c:v>0.12216773489967921</c:v>
                </c:pt>
                <c:pt idx="88">
                  <c:v>0.13503140378698733</c:v>
                </c:pt>
                <c:pt idx="89">
                  <c:v>0.14924955450518307</c:v>
                </c:pt>
                <c:pt idx="90">
                  <c:v>0.1649648074098021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98A-4575-9EDE-57FDE9A613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9988191"/>
        <c:axId val="2033045887"/>
      </c:scatterChart>
      <c:valAx>
        <c:axId val="2499881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3045887"/>
        <c:crosses val="autoZero"/>
        <c:crossBetween val="midCat"/>
      </c:valAx>
      <c:valAx>
        <c:axId val="20330458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998819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log</a:t>
            </a:r>
            <a:r>
              <a:rPr lang="en-GB" baseline="0"/>
              <a:t> of mortality Rule of Thumb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3"/>
          <c:order val="0"/>
          <c:tx>
            <c:strRef>
              <c:f>male!$E$1</c:f>
              <c:strCache>
                <c:ptCount val="1"/>
                <c:pt idx="0">
                  <c:v>ln qx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male!$A$2:$A$102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male!$E$2:$E$102</c:f>
              <c:numCache>
                <c:formatCode>General</c:formatCode>
                <c:ptCount val="101"/>
                <c:pt idx="0">
                  <c:v>-2.3742760904742499</c:v>
                </c:pt>
                <c:pt idx="1">
                  <c:v>-3.6402268077837077</c:v>
                </c:pt>
                <c:pt idx="2">
                  <c:v>-3.8976916591076218</c:v>
                </c:pt>
                <c:pt idx="3">
                  <c:v>-3.9894070631724494</c:v>
                </c:pt>
                <c:pt idx="4">
                  <c:v>-4.0685438051735261</c:v>
                </c:pt>
                <c:pt idx="5">
                  <c:v>-4.1286939209677813</c:v>
                </c:pt>
                <c:pt idx="6">
                  <c:v>-4.0684744221221241</c:v>
                </c:pt>
                <c:pt idx="7">
                  <c:v>-4.1783123161784914</c:v>
                </c:pt>
                <c:pt idx="8">
                  <c:v>-4.1589783547555648</c:v>
                </c:pt>
                <c:pt idx="9">
                  <c:v>-4.2269453162042954</c:v>
                </c:pt>
                <c:pt idx="10">
                  <c:v>-4.1056769707306033</c:v>
                </c:pt>
                <c:pt idx="11">
                  <c:v>-4.1112467976805407</c:v>
                </c:pt>
                <c:pt idx="12">
                  <c:v>-3.9933825324291585</c:v>
                </c:pt>
                <c:pt idx="13">
                  <c:v>-3.936961967356734</c:v>
                </c:pt>
                <c:pt idx="14">
                  <c:v>-3.8870198807937726</c:v>
                </c:pt>
                <c:pt idx="15">
                  <c:v>-3.764557143846416</c:v>
                </c:pt>
                <c:pt idx="16">
                  <c:v>-3.6878483964592461</c:v>
                </c:pt>
                <c:pt idx="17">
                  <c:v>-3.5074309633736358</c:v>
                </c:pt>
                <c:pt idx="18">
                  <c:v>-3.396281520036613</c:v>
                </c:pt>
                <c:pt idx="19">
                  <c:v>-3.3429034563697519</c:v>
                </c:pt>
                <c:pt idx="20">
                  <c:v>-3.2792122622966664</c:v>
                </c:pt>
                <c:pt idx="21">
                  <c:v>-3.295086385427406</c:v>
                </c:pt>
                <c:pt idx="22">
                  <c:v>-3.3035872559192803</c:v>
                </c:pt>
                <c:pt idx="23">
                  <c:v>-3.2810508913111653</c:v>
                </c:pt>
                <c:pt idx="24">
                  <c:v>-3.254839220633206</c:v>
                </c:pt>
                <c:pt idx="25">
                  <c:v>-3.2212322710310834</c:v>
                </c:pt>
                <c:pt idx="26">
                  <c:v>-3.2166137394912364</c:v>
                </c:pt>
                <c:pt idx="27">
                  <c:v>-3.2007363480195394</c:v>
                </c:pt>
                <c:pt idx="28">
                  <c:v>-3.1669356871807319</c:v>
                </c:pt>
                <c:pt idx="29">
                  <c:v>-3.1379260621486771</c:v>
                </c:pt>
                <c:pt idx="30">
                  <c:v>-3.1135251205726275</c:v>
                </c:pt>
                <c:pt idx="31">
                  <c:v>-3.0786043542878208</c:v>
                </c:pt>
                <c:pt idx="32">
                  <c:v>-3.0662712820481426</c:v>
                </c:pt>
                <c:pt idx="33">
                  <c:v>-3.0187569603543021</c:v>
                </c:pt>
                <c:pt idx="34">
                  <c:v>-3.0047396767139736</c:v>
                </c:pt>
                <c:pt idx="35">
                  <c:v>-2.9585970298553295</c:v>
                </c:pt>
                <c:pt idx="36">
                  <c:v>-2.9377148157480226</c:v>
                </c:pt>
                <c:pt idx="37">
                  <c:v>-2.8692272903918981</c:v>
                </c:pt>
                <c:pt idx="38">
                  <c:v>-2.8806029639814676</c:v>
                </c:pt>
                <c:pt idx="39">
                  <c:v>-2.8364689230299764</c:v>
                </c:pt>
                <c:pt idx="40">
                  <c:v>-2.7943043961740126</c:v>
                </c:pt>
                <c:pt idx="41">
                  <c:v>-2.7696299888142084</c:v>
                </c:pt>
                <c:pt idx="42">
                  <c:v>-2.7334240153129592</c:v>
                </c:pt>
                <c:pt idx="43">
                  <c:v>-2.6955979297574362</c:v>
                </c:pt>
                <c:pt idx="44">
                  <c:v>-2.6555122034496894</c:v>
                </c:pt>
                <c:pt idx="45">
                  <c:v>-2.6080849265799504</c:v>
                </c:pt>
                <c:pt idx="46">
                  <c:v>-2.5772803169584177</c:v>
                </c:pt>
                <c:pt idx="47">
                  <c:v>-2.5619108089347975</c:v>
                </c:pt>
                <c:pt idx="48">
                  <c:v>-2.5286864345583582</c:v>
                </c:pt>
                <c:pt idx="49">
                  <c:v>-2.4818708218320356</c:v>
                </c:pt>
                <c:pt idx="50">
                  <c:v>-2.4464268945292078</c:v>
                </c:pt>
                <c:pt idx="51">
                  <c:v>-2.4178532172660923</c:v>
                </c:pt>
                <c:pt idx="52">
                  <c:v>-2.3897421859779948</c:v>
                </c:pt>
                <c:pt idx="53">
                  <c:v>-2.3563949693119497</c:v>
                </c:pt>
                <c:pt idx="54">
                  <c:v>-2.3260255304892401</c:v>
                </c:pt>
                <c:pt idx="55">
                  <c:v>-2.2970828254130304</c:v>
                </c:pt>
                <c:pt idx="56">
                  <c:v>-2.2522722148178111</c:v>
                </c:pt>
                <c:pt idx="57">
                  <c:v>-2.2175736919055304</c:v>
                </c:pt>
                <c:pt idx="58">
                  <c:v>-2.1742539885694527</c:v>
                </c:pt>
                <c:pt idx="59">
                  <c:v>-2.1403437986251057</c:v>
                </c:pt>
                <c:pt idx="60">
                  <c:v>-2.1016686585822479</c:v>
                </c:pt>
                <c:pt idx="61">
                  <c:v>-2.0637034377338361</c:v>
                </c:pt>
                <c:pt idx="62">
                  <c:v>-2.0176395842948742</c:v>
                </c:pt>
                <c:pt idx="63">
                  <c:v>-1.9766771600226281</c:v>
                </c:pt>
                <c:pt idx="64">
                  <c:v>-1.9518859559465889</c:v>
                </c:pt>
                <c:pt idx="65">
                  <c:v>-1.9045026360287138</c:v>
                </c:pt>
                <c:pt idx="66">
                  <c:v>-1.8584289285253104</c:v>
                </c:pt>
                <c:pt idx="67">
                  <c:v>-1.8302592790895029</c:v>
                </c:pt>
                <c:pt idx="68">
                  <c:v>-1.7865477542214145</c:v>
                </c:pt>
                <c:pt idx="69">
                  <c:v>-1.7459490564119708</c:v>
                </c:pt>
                <c:pt idx="70">
                  <c:v>-1.7158584714632918</c:v>
                </c:pt>
                <c:pt idx="71">
                  <c:v>-1.6820553912676239</c:v>
                </c:pt>
                <c:pt idx="72">
                  <c:v>-1.6424147397429969</c:v>
                </c:pt>
                <c:pt idx="73">
                  <c:v>-1.588403568154553</c:v>
                </c:pt>
                <c:pt idx="74">
                  <c:v>-1.5409611897907518</c:v>
                </c:pt>
                <c:pt idx="75">
                  <c:v>-1.4908150576112307</c:v>
                </c:pt>
                <c:pt idx="76">
                  <c:v>-1.4469540887487986</c:v>
                </c:pt>
                <c:pt idx="77">
                  <c:v>-1.3964649456764562</c:v>
                </c:pt>
                <c:pt idx="78">
                  <c:v>-1.3449807793533939</c:v>
                </c:pt>
                <c:pt idx="79">
                  <c:v>-1.2987911223718409</c:v>
                </c:pt>
                <c:pt idx="80">
                  <c:v>-1.250696238274235</c:v>
                </c:pt>
                <c:pt idx="81">
                  <c:v>-1.207400084040491</c:v>
                </c:pt>
                <c:pt idx="82">
                  <c:v>-1.1599153605707411</c:v>
                </c:pt>
                <c:pt idx="83">
                  <c:v>-1.1107763901812382</c:v>
                </c:pt>
                <c:pt idx="84">
                  <c:v>-1.0590125045728924</c:v>
                </c:pt>
                <c:pt idx="85">
                  <c:v>-1.0110992561067866</c:v>
                </c:pt>
                <c:pt idx="86">
                  <c:v>-0.9577363705123676</c:v>
                </c:pt>
                <c:pt idx="87">
                  <c:v>-0.91077411476311587</c:v>
                </c:pt>
                <c:pt idx="88">
                  <c:v>-0.86121024814573122</c:v>
                </c:pt>
                <c:pt idx="89">
                  <c:v>-0.81103219595005427</c:v>
                </c:pt>
                <c:pt idx="90">
                  <c:v>-0.78651263196353949</c:v>
                </c:pt>
                <c:pt idx="91">
                  <c:v>-0.73678426698011301</c:v>
                </c:pt>
                <c:pt idx="92">
                  <c:v>-0.69709176116162441</c:v>
                </c:pt>
                <c:pt idx="93">
                  <c:v>-0.65172984373890719</c:v>
                </c:pt>
                <c:pt idx="94">
                  <c:v>-0.61152534244608325</c:v>
                </c:pt>
                <c:pt idx="95">
                  <c:v>-0.57032079860787233</c:v>
                </c:pt>
                <c:pt idx="96">
                  <c:v>-0.53687187575712114</c:v>
                </c:pt>
                <c:pt idx="97">
                  <c:v>-0.50299308141113996</c:v>
                </c:pt>
                <c:pt idx="98">
                  <c:v>-0.47431517646652643</c:v>
                </c:pt>
                <c:pt idx="99">
                  <c:v>-0.43182388838222846</c:v>
                </c:pt>
                <c:pt idx="100">
                  <c:v>-0.38933260029793054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388-4514-8E9A-FBD442447BF5}"/>
            </c:ext>
          </c:extLst>
        </c:ser>
        <c:ser>
          <c:idx val="4"/>
          <c:order val="1"/>
          <c:tx>
            <c:strRef>
              <c:f>male!$F$1</c:f>
              <c:strCache>
                <c:ptCount val="1"/>
                <c:pt idx="0">
                  <c:v>ln RoT qx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male!$A$2:$A$102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male!$F$2:$F$102</c:f>
              <c:numCache>
                <c:formatCode>General</c:formatCode>
                <c:ptCount val="101"/>
                <c:pt idx="0">
                  <c:v>-4.2142857142857144</c:v>
                </c:pt>
                <c:pt idx="1">
                  <c:v>-4.1785714285714279</c:v>
                </c:pt>
                <c:pt idx="2">
                  <c:v>-4.1428571428571423</c:v>
                </c:pt>
                <c:pt idx="3">
                  <c:v>-4.1071428571428568</c:v>
                </c:pt>
                <c:pt idx="4">
                  <c:v>-4.0714285714285721</c:v>
                </c:pt>
                <c:pt idx="5">
                  <c:v>-4.0357142857142856</c:v>
                </c:pt>
                <c:pt idx="6">
                  <c:v>-3.9999999999999991</c:v>
                </c:pt>
                <c:pt idx="7">
                  <c:v>-3.964285714285714</c:v>
                </c:pt>
                <c:pt idx="8">
                  <c:v>-3.9285714285714284</c:v>
                </c:pt>
                <c:pt idx="9">
                  <c:v>-3.8928571428571428</c:v>
                </c:pt>
                <c:pt idx="10">
                  <c:v>-3.8571428571428568</c:v>
                </c:pt>
                <c:pt idx="11">
                  <c:v>-3.8214285714285712</c:v>
                </c:pt>
                <c:pt idx="12">
                  <c:v>-3.7857142857142856</c:v>
                </c:pt>
                <c:pt idx="13">
                  <c:v>-3.7499999999999996</c:v>
                </c:pt>
                <c:pt idx="14">
                  <c:v>-3.714285714285714</c:v>
                </c:pt>
                <c:pt idx="15">
                  <c:v>-3.6785714285714288</c:v>
                </c:pt>
                <c:pt idx="16">
                  <c:v>-3.6428571428571423</c:v>
                </c:pt>
                <c:pt idx="17">
                  <c:v>-3.6071428571428568</c:v>
                </c:pt>
                <c:pt idx="18">
                  <c:v>-3.5714285714285716</c:v>
                </c:pt>
                <c:pt idx="19">
                  <c:v>-3.5357142857142851</c:v>
                </c:pt>
                <c:pt idx="20">
                  <c:v>-3.5</c:v>
                </c:pt>
                <c:pt idx="21">
                  <c:v>-3.464285714285714</c:v>
                </c:pt>
                <c:pt idx="22">
                  <c:v>-3.4285714285714284</c:v>
                </c:pt>
                <c:pt idx="23">
                  <c:v>-3.3928571428571428</c:v>
                </c:pt>
                <c:pt idx="24">
                  <c:v>-3.3571428571428572</c:v>
                </c:pt>
                <c:pt idx="25">
                  <c:v>-3.3214285714285712</c:v>
                </c:pt>
                <c:pt idx="26">
                  <c:v>-3.2857142857142856</c:v>
                </c:pt>
                <c:pt idx="27">
                  <c:v>-3.2499999999999996</c:v>
                </c:pt>
                <c:pt idx="28">
                  <c:v>-3.214285714285714</c:v>
                </c:pt>
                <c:pt idx="29">
                  <c:v>-3.1785714285714284</c:v>
                </c:pt>
                <c:pt idx="30">
                  <c:v>-3.1428571428571428</c:v>
                </c:pt>
                <c:pt idx="31">
                  <c:v>-3.1071428571428572</c:v>
                </c:pt>
                <c:pt idx="32">
                  <c:v>-3.0714285714285712</c:v>
                </c:pt>
                <c:pt idx="33">
                  <c:v>-3.035714285714286</c:v>
                </c:pt>
                <c:pt idx="34">
                  <c:v>-2.9999999999999996</c:v>
                </c:pt>
                <c:pt idx="35">
                  <c:v>-2.964285714285714</c:v>
                </c:pt>
                <c:pt idx="36">
                  <c:v>-2.9285714285714284</c:v>
                </c:pt>
                <c:pt idx="37">
                  <c:v>-2.8928571428571423</c:v>
                </c:pt>
                <c:pt idx="38">
                  <c:v>-2.8571428571428572</c:v>
                </c:pt>
                <c:pt idx="39">
                  <c:v>-2.8214285714285712</c:v>
                </c:pt>
                <c:pt idx="40">
                  <c:v>-2.7857142857142851</c:v>
                </c:pt>
                <c:pt idx="41">
                  <c:v>-2.75</c:v>
                </c:pt>
                <c:pt idx="42">
                  <c:v>-2.714285714285714</c:v>
                </c:pt>
                <c:pt idx="43">
                  <c:v>-2.6785714285714288</c:v>
                </c:pt>
                <c:pt idx="44">
                  <c:v>-2.6428571428571428</c:v>
                </c:pt>
                <c:pt idx="45">
                  <c:v>-2.6071428571428568</c:v>
                </c:pt>
                <c:pt idx="46">
                  <c:v>-2.5714285714285712</c:v>
                </c:pt>
                <c:pt idx="47">
                  <c:v>-2.5357142857142856</c:v>
                </c:pt>
                <c:pt idx="48">
                  <c:v>-2.5</c:v>
                </c:pt>
                <c:pt idx="49">
                  <c:v>-2.464285714285714</c:v>
                </c:pt>
                <c:pt idx="50">
                  <c:v>-2.4285714285714284</c:v>
                </c:pt>
                <c:pt idx="51">
                  <c:v>-2.3928571428571428</c:v>
                </c:pt>
                <c:pt idx="52">
                  <c:v>-2.3571428571428568</c:v>
                </c:pt>
                <c:pt idx="53">
                  <c:v>-2.3214285714285712</c:v>
                </c:pt>
                <c:pt idx="54">
                  <c:v>-2.2857142857142856</c:v>
                </c:pt>
                <c:pt idx="55">
                  <c:v>-2.2499999999999996</c:v>
                </c:pt>
                <c:pt idx="56">
                  <c:v>-2.214285714285714</c:v>
                </c:pt>
                <c:pt idx="57">
                  <c:v>-2.1785714285714284</c:v>
                </c:pt>
                <c:pt idx="58">
                  <c:v>-2.1428571428571428</c:v>
                </c:pt>
                <c:pt idx="59">
                  <c:v>-2.1071428571428572</c:v>
                </c:pt>
                <c:pt idx="60">
                  <c:v>-2.0714285714285712</c:v>
                </c:pt>
                <c:pt idx="61">
                  <c:v>-2.0357142857142856</c:v>
                </c:pt>
                <c:pt idx="62">
                  <c:v>-1.9999999999999996</c:v>
                </c:pt>
                <c:pt idx="63">
                  <c:v>-1.9565217391304348</c:v>
                </c:pt>
                <c:pt idx="64">
                  <c:v>-1.9130434782608694</c:v>
                </c:pt>
                <c:pt idx="65">
                  <c:v>-1.8695652173913042</c:v>
                </c:pt>
                <c:pt idx="66">
                  <c:v>-1.826086956521739</c:v>
                </c:pt>
                <c:pt idx="67">
                  <c:v>-1.7826086956521736</c:v>
                </c:pt>
                <c:pt idx="68">
                  <c:v>-1.7391304347826084</c:v>
                </c:pt>
                <c:pt idx="69">
                  <c:v>-1.6956521739130432</c:v>
                </c:pt>
                <c:pt idx="70">
                  <c:v>-1.652173913043478</c:v>
                </c:pt>
                <c:pt idx="71">
                  <c:v>-1.6086956521739129</c:v>
                </c:pt>
                <c:pt idx="72">
                  <c:v>-1.5652173913043477</c:v>
                </c:pt>
                <c:pt idx="73">
                  <c:v>-1.5217391304347825</c:v>
                </c:pt>
                <c:pt idx="74">
                  <c:v>-1.4782608695652171</c:v>
                </c:pt>
                <c:pt idx="75">
                  <c:v>-1.4347826086956521</c:v>
                </c:pt>
                <c:pt idx="76">
                  <c:v>-1.3913043478260867</c:v>
                </c:pt>
                <c:pt idx="77">
                  <c:v>-1.3478260869565215</c:v>
                </c:pt>
                <c:pt idx="78">
                  <c:v>-1.3043478260869565</c:v>
                </c:pt>
                <c:pt idx="79">
                  <c:v>-1.2608695652173911</c:v>
                </c:pt>
                <c:pt idx="80">
                  <c:v>-1.2173913043478257</c:v>
                </c:pt>
                <c:pt idx="81">
                  <c:v>-1.1739130434782608</c:v>
                </c:pt>
                <c:pt idx="82">
                  <c:v>-1.1304347826086953</c:v>
                </c:pt>
                <c:pt idx="83">
                  <c:v>-1.0869565217391304</c:v>
                </c:pt>
                <c:pt idx="84">
                  <c:v>-1.043478260869565</c:v>
                </c:pt>
                <c:pt idx="85">
                  <c:v>-0.99999999999999978</c:v>
                </c:pt>
                <c:pt idx="86">
                  <c:v>-0.95652173913043459</c:v>
                </c:pt>
                <c:pt idx="87">
                  <c:v>-0.91304347826086951</c:v>
                </c:pt>
                <c:pt idx="88">
                  <c:v>-0.86956521739130421</c:v>
                </c:pt>
                <c:pt idx="89">
                  <c:v>-0.82608695652173869</c:v>
                </c:pt>
                <c:pt idx="90">
                  <c:v>-0.78260869565217361</c:v>
                </c:pt>
                <c:pt idx="91">
                  <c:v>-0.73913043478260843</c:v>
                </c:pt>
                <c:pt idx="92">
                  <c:v>-0.69565217391304335</c:v>
                </c:pt>
                <c:pt idx="93">
                  <c:v>-0.65217391304347805</c:v>
                </c:pt>
                <c:pt idx="94">
                  <c:v>-0.60869565217391297</c:v>
                </c:pt>
                <c:pt idx="95">
                  <c:v>-0.56521739130434767</c:v>
                </c:pt>
                <c:pt idx="96">
                  <c:v>-0.52173913043478248</c:v>
                </c:pt>
                <c:pt idx="97">
                  <c:v>-0.47826086956521718</c:v>
                </c:pt>
                <c:pt idx="98">
                  <c:v>-0.43478260869565188</c:v>
                </c:pt>
                <c:pt idx="99">
                  <c:v>-0.39130434782608658</c:v>
                </c:pt>
                <c:pt idx="100">
                  <c:v>-0.34782608695652156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388-4514-8E9A-FBD442447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3730767"/>
        <c:axId val="27599231"/>
      </c:scatterChart>
      <c:valAx>
        <c:axId val="2537307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599231"/>
        <c:crosses val="autoZero"/>
        <c:crossBetween val="midCat"/>
      </c:valAx>
      <c:valAx>
        <c:axId val="27599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373076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7"/>
          <c:order val="0"/>
          <c:tx>
            <c:strRef>
              <c:f>male!$I$1</c:f>
              <c:strCache>
                <c:ptCount val="1"/>
                <c:pt idx="0">
                  <c:v>ex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male!$A$2:$A$102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male!$I$2:$I$102</c:f>
              <c:numCache>
                <c:formatCode>General</c:formatCode>
                <c:ptCount val="101"/>
                <c:pt idx="0">
                  <c:v>79.039380213865186</c:v>
                </c:pt>
                <c:pt idx="1">
                  <c:v>78.372537813589787</c:v>
                </c:pt>
                <c:pt idx="2">
                  <c:v>77.390372150680008</c:v>
                </c:pt>
                <c:pt idx="3">
                  <c:v>76.400104894070239</c:v>
                </c:pt>
                <c:pt idx="4">
                  <c:v>75.407883106805031</c:v>
                </c:pt>
                <c:pt idx="5">
                  <c:v>74.414280761694656</c:v>
                </c:pt>
                <c:pt idx="6">
                  <c:v>73.419777014839994</c:v>
                </c:pt>
                <c:pt idx="7">
                  <c:v>72.426005866753087</c:v>
                </c:pt>
                <c:pt idx="8">
                  <c:v>71.430776790047545</c:v>
                </c:pt>
                <c:pt idx="9">
                  <c:v>70.435695899420367</c:v>
                </c:pt>
                <c:pt idx="10">
                  <c:v>69.439843332038578</c:v>
                </c:pt>
                <c:pt idx="11">
                  <c:v>68.445248726246788</c:v>
                </c:pt>
                <c:pt idx="12">
                  <c:v>67.450508243834946</c:v>
                </c:pt>
                <c:pt idx="13">
                  <c:v>66.457306780503629</c:v>
                </c:pt>
                <c:pt idx="14">
                  <c:v>65.464933735137379</c:v>
                </c:pt>
                <c:pt idx="15">
                  <c:v>64.473361559104262</c:v>
                </c:pt>
                <c:pt idx="16">
                  <c:v>63.484364701120008</c:v>
                </c:pt>
                <c:pt idx="17">
                  <c:v>62.497290978700583</c:v>
                </c:pt>
                <c:pt idx="18">
                  <c:v>61.516569635709473</c:v>
                </c:pt>
                <c:pt idx="19">
                  <c:v>60.541079487511048</c:v>
                </c:pt>
                <c:pt idx="20">
                  <c:v>59.568353075058049</c:v>
                </c:pt>
                <c:pt idx="21">
                  <c:v>58.599425202872077</c:v>
                </c:pt>
                <c:pt idx="22">
                  <c:v>57.628890148610424</c:v>
                </c:pt>
                <c:pt idx="23">
                  <c:v>56.657301013653615</c:v>
                </c:pt>
                <c:pt idx="24">
                  <c:v>55.686716955973672</c:v>
                </c:pt>
                <c:pt idx="25">
                  <c:v>54.717423922874026</c:v>
                </c:pt>
                <c:pt idx="26">
                  <c:v>53.750020172346431</c:v>
                </c:pt>
                <c:pt idx="27">
                  <c:v>52.782377291929784</c:v>
                </c:pt>
                <c:pt idx="28">
                  <c:v>51.815330114660597</c:v>
                </c:pt>
                <c:pt idx="29">
                  <c:v>50.850292997814506</c:v>
                </c:pt>
                <c:pt idx="30">
                  <c:v>49.88696986052895</c:v>
                </c:pt>
                <c:pt idx="31">
                  <c:v>48.925025741811218</c:v>
                </c:pt>
                <c:pt idx="32">
                  <c:v>47.965467315833564</c:v>
                </c:pt>
                <c:pt idx="33">
                  <c:v>47.006250344158403</c:v>
                </c:pt>
                <c:pt idx="34">
                  <c:v>46.050833468572762</c:v>
                </c:pt>
                <c:pt idx="35">
                  <c:v>45.095934496924052</c:v>
                </c:pt>
                <c:pt idx="36">
                  <c:v>44.145045209683609</c:v>
                </c:pt>
                <c:pt idx="37">
                  <c:v>43.195479009337426</c:v>
                </c:pt>
                <c:pt idx="38">
                  <c:v>42.253254266507945</c:v>
                </c:pt>
                <c:pt idx="39">
                  <c:v>41.308291863043223</c:v>
                </c:pt>
                <c:pt idx="40">
                  <c:v>40.367846122196866</c:v>
                </c:pt>
                <c:pt idx="41">
                  <c:v>39.431969491585406</c:v>
                </c:pt>
                <c:pt idx="42">
                  <c:v>38.49825447929387</c:v>
                </c:pt>
                <c:pt idx="43">
                  <c:v>37.56858481932295</c:v>
                </c:pt>
                <c:pt idx="44">
                  <c:v>36.643450765743403</c:v>
                </c:pt>
                <c:pt idx="45">
                  <c:v>35.723522359931287</c:v>
                </c:pt>
                <c:pt idx="46">
                  <c:v>34.810582619333857</c:v>
                </c:pt>
                <c:pt idx="47">
                  <c:v>33.901636568478878</c:v>
                </c:pt>
                <c:pt idx="48">
                  <c:v>32.993480288976862</c:v>
                </c:pt>
                <c:pt idx="49">
                  <c:v>32.089951399575774</c:v>
                </c:pt>
                <c:pt idx="50">
                  <c:v>31.194450464496835</c:v>
                </c:pt>
                <c:pt idx="51">
                  <c:v>30.304652449873519</c:v>
                </c:pt>
                <c:pt idx="52">
                  <c:v>29.418964850762375</c:v>
                </c:pt>
                <c:pt idx="53">
                  <c:v>28.537327439717671</c:v>
                </c:pt>
                <c:pt idx="54">
                  <c:v>27.661280550319269</c:v>
                </c:pt>
                <c:pt idx="55">
                  <c:v>26.790099450763968</c:v>
                </c:pt>
                <c:pt idx="56">
                  <c:v>25.923422810315088</c:v>
                </c:pt>
                <c:pt idx="57">
                  <c:v>25.066443246828335</c:v>
                </c:pt>
                <c:pt idx="58">
                  <c:v>24.216207491513245</c:v>
                </c:pt>
                <c:pt idx="59">
                  <c:v>23.376056004428268</c:v>
                </c:pt>
                <c:pt idx="60">
                  <c:v>22.542854635291967</c:v>
                </c:pt>
                <c:pt idx="61">
                  <c:v>21.71866696987442</c:v>
                </c:pt>
                <c:pt idx="62">
                  <c:v>20.9035007624177</c:v>
                </c:pt>
                <c:pt idx="63">
                  <c:v>20.101313993667219</c:v>
                </c:pt>
                <c:pt idx="64">
                  <c:v>19.310347027270133</c:v>
                </c:pt>
                <c:pt idx="65">
                  <c:v>18.522862181988934</c:v>
                </c:pt>
                <c:pt idx="66">
                  <c:v>17.750249463302143</c:v>
                </c:pt>
                <c:pt idx="67">
                  <c:v>16.99258950384333</c:v>
                </c:pt>
                <c:pt idx="68">
                  <c:v>16.240045137523342</c:v>
                </c:pt>
                <c:pt idx="69">
                  <c:v>15.501632364541971</c:v>
                </c:pt>
                <c:pt idx="70">
                  <c:v>14.77582489208714</c:v>
                </c:pt>
                <c:pt idx="71">
                  <c:v>14.055838249849343</c:v>
                </c:pt>
                <c:pt idx="72">
                  <c:v>13.343708682459795</c:v>
                </c:pt>
                <c:pt idx="73">
                  <c:v>12.643130950172628</c:v>
                </c:pt>
                <c:pt idx="74">
                  <c:v>11.964703055283314</c:v>
                </c:pt>
                <c:pt idx="75">
                  <c:v>11.3043928218228</c:v>
                </c:pt>
                <c:pt idx="76">
                  <c:v>10.665007981888351</c:v>
                </c:pt>
                <c:pt idx="77">
                  <c:v>10.041673147193691</c:v>
                </c:pt>
                <c:pt idx="78">
                  <c:v>9.440652045414236</c:v>
                </c:pt>
                <c:pt idx="79">
                  <c:v>8.863778677094599</c:v>
                </c:pt>
                <c:pt idx="80">
                  <c:v>8.3063731233891449</c:v>
                </c:pt>
                <c:pt idx="81">
                  <c:v>7.7707251558274075</c:v>
                </c:pt>
                <c:pt idx="82">
                  <c:v>7.2515518521607598</c:v>
                </c:pt>
                <c:pt idx="83">
                  <c:v>6.753466970266774</c:v>
                </c:pt>
                <c:pt idx="84">
                  <c:v>6.2787235910295296</c:v>
                </c:pt>
                <c:pt idx="85">
                  <c:v>5.831422755709621</c:v>
                </c:pt>
                <c:pt idx="86">
                  <c:v>5.4072410179184667</c:v>
                </c:pt>
                <c:pt idx="87">
                  <c:v>5.0151223098374755</c:v>
                </c:pt>
                <c:pt idx="88">
                  <c:v>4.647243914757472</c:v>
                </c:pt>
                <c:pt idx="89">
                  <c:v>4.3092590574320022</c:v>
                </c:pt>
                <c:pt idx="90">
                  <c:v>4.0054075490098775</c:v>
                </c:pt>
                <c:pt idx="91">
                  <c:v>3.6905076015696041</c:v>
                </c:pt>
                <c:pt idx="92">
                  <c:v>3.4066921014387028</c:v>
                </c:pt>
                <c:pt idx="93">
                  <c:v>3.137306312086471</c:v>
                </c:pt>
                <c:pt idx="94">
                  <c:v>2.894138773685127</c:v>
                </c:pt>
                <c:pt idx="95">
                  <c:v>2.6694086191945261</c:v>
                </c:pt>
                <c:pt idx="96">
                  <c:v>2.4675435102063807</c:v>
                </c:pt>
                <c:pt idx="97">
                  <c:v>2.2730938676394219</c:v>
                </c:pt>
                <c:pt idx="98">
                  <c:v>2.0848954695404336</c:v>
                </c:pt>
                <c:pt idx="99">
                  <c:v>1.8850734093988981</c:v>
                </c:pt>
                <c:pt idx="100">
                  <c:v>1.6984530778500189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891E-4B22-8829-240E40361EE8}"/>
            </c:ext>
          </c:extLst>
        </c:ser>
        <c:ser>
          <c:idx val="8"/>
          <c:order val="1"/>
          <c:tx>
            <c:strRef>
              <c:f>male!$J$1</c:f>
              <c:strCache>
                <c:ptCount val="1"/>
                <c:pt idx="0">
                  <c:v>RoT ex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male!$A$2:$A$102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male!$J$2:$J$102</c:f>
              <c:numCache>
                <c:formatCode>General</c:formatCode>
                <c:ptCount val="101"/>
                <c:pt idx="0">
                  <c:v>71.2</c:v>
                </c:pt>
                <c:pt idx="1">
                  <c:v>70.400000000000006</c:v>
                </c:pt>
                <c:pt idx="2">
                  <c:v>69.599999999999994</c:v>
                </c:pt>
                <c:pt idx="3">
                  <c:v>68.800000000000011</c:v>
                </c:pt>
                <c:pt idx="4">
                  <c:v>68</c:v>
                </c:pt>
                <c:pt idx="5">
                  <c:v>67.2</c:v>
                </c:pt>
                <c:pt idx="6">
                  <c:v>66.400000000000006</c:v>
                </c:pt>
                <c:pt idx="7">
                  <c:v>65.599999999999994</c:v>
                </c:pt>
                <c:pt idx="8">
                  <c:v>64.800000000000011</c:v>
                </c:pt>
                <c:pt idx="9">
                  <c:v>64</c:v>
                </c:pt>
                <c:pt idx="10">
                  <c:v>63.2</c:v>
                </c:pt>
                <c:pt idx="11">
                  <c:v>62.400000000000006</c:v>
                </c:pt>
                <c:pt idx="12">
                  <c:v>61.6</c:v>
                </c:pt>
                <c:pt idx="13">
                  <c:v>60.800000000000004</c:v>
                </c:pt>
                <c:pt idx="14">
                  <c:v>60</c:v>
                </c:pt>
                <c:pt idx="15">
                  <c:v>59.2</c:v>
                </c:pt>
                <c:pt idx="16">
                  <c:v>58.400000000000006</c:v>
                </c:pt>
                <c:pt idx="17">
                  <c:v>57.6</c:v>
                </c:pt>
                <c:pt idx="18">
                  <c:v>56.800000000000004</c:v>
                </c:pt>
                <c:pt idx="19">
                  <c:v>56</c:v>
                </c:pt>
                <c:pt idx="20">
                  <c:v>55.2</c:v>
                </c:pt>
                <c:pt idx="21">
                  <c:v>54.4</c:v>
                </c:pt>
                <c:pt idx="22">
                  <c:v>53.6</c:v>
                </c:pt>
                <c:pt idx="23">
                  <c:v>52.800000000000004</c:v>
                </c:pt>
                <c:pt idx="24">
                  <c:v>52</c:v>
                </c:pt>
                <c:pt idx="25">
                  <c:v>51.2</c:v>
                </c:pt>
                <c:pt idx="26">
                  <c:v>50.400000000000006</c:v>
                </c:pt>
                <c:pt idx="27">
                  <c:v>49.6</c:v>
                </c:pt>
                <c:pt idx="28">
                  <c:v>48.8</c:v>
                </c:pt>
                <c:pt idx="29">
                  <c:v>48</c:v>
                </c:pt>
                <c:pt idx="30">
                  <c:v>47.2</c:v>
                </c:pt>
                <c:pt idx="31">
                  <c:v>46.400000000000006</c:v>
                </c:pt>
                <c:pt idx="32">
                  <c:v>45.6</c:v>
                </c:pt>
                <c:pt idx="33">
                  <c:v>44.8</c:v>
                </c:pt>
                <c:pt idx="34">
                  <c:v>44</c:v>
                </c:pt>
                <c:pt idx="35">
                  <c:v>43.2</c:v>
                </c:pt>
                <c:pt idx="36">
                  <c:v>42.400000000000006</c:v>
                </c:pt>
                <c:pt idx="37">
                  <c:v>41.6</c:v>
                </c:pt>
                <c:pt idx="38">
                  <c:v>40.799999999999997</c:v>
                </c:pt>
                <c:pt idx="39">
                  <c:v>40</c:v>
                </c:pt>
                <c:pt idx="40">
                  <c:v>39.200000000000003</c:v>
                </c:pt>
                <c:pt idx="41">
                  <c:v>38.400000000000006</c:v>
                </c:pt>
                <c:pt idx="42">
                  <c:v>37.6</c:v>
                </c:pt>
                <c:pt idx="43">
                  <c:v>36.799999999999997</c:v>
                </c:pt>
                <c:pt idx="44">
                  <c:v>36</c:v>
                </c:pt>
                <c:pt idx="45">
                  <c:v>35.200000000000003</c:v>
                </c:pt>
                <c:pt idx="46">
                  <c:v>34.4</c:v>
                </c:pt>
                <c:pt idx="47">
                  <c:v>33.6</c:v>
                </c:pt>
                <c:pt idx="48">
                  <c:v>32.799999999999997</c:v>
                </c:pt>
                <c:pt idx="49">
                  <c:v>32</c:v>
                </c:pt>
                <c:pt idx="50">
                  <c:v>31.200000000000003</c:v>
                </c:pt>
                <c:pt idx="51">
                  <c:v>30.4</c:v>
                </c:pt>
                <c:pt idx="52">
                  <c:v>29.6</c:v>
                </c:pt>
                <c:pt idx="53">
                  <c:v>28.8</c:v>
                </c:pt>
                <c:pt idx="54">
                  <c:v>28</c:v>
                </c:pt>
                <c:pt idx="55">
                  <c:v>27.2</c:v>
                </c:pt>
                <c:pt idx="56">
                  <c:v>26.4</c:v>
                </c:pt>
                <c:pt idx="57">
                  <c:v>25.6</c:v>
                </c:pt>
                <c:pt idx="58">
                  <c:v>24.8</c:v>
                </c:pt>
                <c:pt idx="59">
                  <c:v>24</c:v>
                </c:pt>
                <c:pt idx="60">
                  <c:v>23.2</c:v>
                </c:pt>
                <c:pt idx="61">
                  <c:v>22.4</c:v>
                </c:pt>
                <c:pt idx="62">
                  <c:v>21.6</c:v>
                </c:pt>
                <c:pt idx="63">
                  <c:v>20.8</c:v>
                </c:pt>
                <c:pt idx="64">
                  <c:v>20</c:v>
                </c:pt>
                <c:pt idx="65">
                  <c:v>19.2</c:v>
                </c:pt>
                <c:pt idx="66">
                  <c:v>18.399999999999999</c:v>
                </c:pt>
                <c:pt idx="67">
                  <c:v>17.600000000000001</c:v>
                </c:pt>
                <c:pt idx="68">
                  <c:v>16.8</c:v>
                </c:pt>
                <c:pt idx="69">
                  <c:v>16</c:v>
                </c:pt>
                <c:pt idx="70">
                  <c:v>15.2</c:v>
                </c:pt>
                <c:pt idx="71">
                  <c:v>14.399999999999999</c:v>
                </c:pt>
                <c:pt idx="72">
                  <c:v>13.6</c:v>
                </c:pt>
                <c:pt idx="73">
                  <c:v>12.8</c:v>
                </c:pt>
                <c:pt idx="74">
                  <c:v>12</c:v>
                </c:pt>
                <c:pt idx="75">
                  <c:v>11.2</c:v>
                </c:pt>
                <c:pt idx="76">
                  <c:v>10.399999999999999</c:v>
                </c:pt>
                <c:pt idx="77">
                  <c:v>9.6</c:v>
                </c:pt>
                <c:pt idx="78">
                  <c:v>8.7999999999999989</c:v>
                </c:pt>
                <c:pt idx="79">
                  <c:v>8</c:v>
                </c:pt>
                <c:pt idx="80">
                  <c:v>7.1999999999999993</c:v>
                </c:pt>
                <c:pt idx="81">
                  <c:v>6.3999999999999986</c:v>
                </c:pt>
                <c:pt idx="82">
                  <c:v>5.6</c:v>
                </c:pt>
                <c:pt idx="83">
                  <c:v>4.7999999999999989</c:v>
                </c:pt>
                <c:pt idx="84">
                  <c:v>4</c:v>
                </c:pt>
                <c:pt idx="85">
                  <c:v>3.1999999999999993</c:v>
                </c:pt>
                <c:pt idx="86">
                  <c:v>2.3999999999999986</c:v>
                </c:pt>
                <c:pt idx="87">
                  <c:v>1.5999999999999979</c:v>
                </c:pt>
                <c:pt idx="88">
                  <c:v>0.79999999999999716</c:v>
                </c:pt>
                <c:pt idx="89">
                  <c:v>0</c:v>
                </c:pt>
                <c:pt idx="90">
                  <c:v>-0.80000000000000071</c:v>
                </c:pt>
                <c:pt idx="91">
                  <c:v>-1.6000000000000014</c:v>
                </c:pt>
                <c:pt idx="92">
                  <c:v>-2.4000000000000021</c:v>
                </c:pt>
                <c:pt idx="93">
                  <c:v>-3.2000000000000028</c:v>
                </c:pt>
                <c:pt idx="94">
                  <c:v>-4</c:v>
                </c:pt>
                <c:pt idx="95">
                  <c:v>-4.8000000000000007</c:v>
                </c:pt>
                <c:pt idx="96">
                  <c:v>-5.6000000000000014</c:v>
                </c:pt>
                <c:pt idx="97">
                  <c:v>-6.4000000000000021</c:v>
                </c:pt>
                <c:pt idx="98">
                  <c:v>-7.2000000000000028</c:v>
                </c:pt>
                <c:pt idx="99">
                  <c:v>-8</c:v>
                </c:pt>
                <c:pt idx="100">
                  <c:v>-8.8000000000000007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891E-4B22-8829-240E40361E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3735407"/>
        <c:axId val="1802882079"/>
      </c:scatterChart>
      <c:valAx>
        <c:axId val="2537354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882079"/>
        <c:crosses val="autoZero"/>
        <c:crossBetween val="midCat"/>
      </c:valAx>
      <c:valAx>
        <c:axId val="1802882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37354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Mortality Rules of Thumb</a:t>
            </a:r>
          </a:p>
          <a:p>
            <a:pPr>
              <a:defRPr/>
            </a:pP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female!$C$1</c:f>
              <c:strCache>
                <c:ptCount val="1"/>
                <c:pt idx="0">
                  <c:v>qx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female!$A$2:$A$102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female!$C$2:$C$102</c:f>
              <c:numCache>
                <c:formatCode>0.00000</c:formatCode>
                <c:ptCount val="101"/>
                <c:pt idx="0">
                  <c:v>3.5030000000000291E-3</c:v>
                </c:pt>
                <c:pt idx="1">
                  <c:v>2.1374876191301037E-4</c:v>
                </c:pt>
                <c:pt idx="2">
                  <c:v>1.1442520405822216E-4</c:v>
                </c:pt>
                <c:pt idx="3">
                  <c:v>9.5365248903299643E-5</c:v>
                </c:pt>
                <c:pt idx="4">
                  <c:v>6.3248249378841052E-5</c:v>
                </c:pt>
                <c:pt idx="5">
                  <c:v>7.429629361889395E-5</c:v>
                </c:pt>
                <c:pt idx="6">
                  <c:v>7.1289578266978668E-5</c:v>
                </c:pt>
                <c:pt idx="7">
                  <c:v>5.42241082392948E-5</c:v>
                </c:pt>
                <c:pt idx="8">
                  <c:v>5.8243867071457295E-5</c:v>
                </c:pt>
                <c:pt idx="9">
                  <c:v>5.1217417939210158E-5</c:v>
                </c:pt>
                <c:pt idx="10">
                  <c:v>6.5280444790821374E-5</c:v>
                </c:pt>
                <c:pt idx="11">
                  <c:v>5.5240905589274833E-5</c:v>
                </c:pt>
                <c:pt idx="12">
                  <c:v>5.6248392902972216E-5</c:v>
                </c:pt>
                <c:pt idx="13">
                  <c:v>8.7390811709937738E-5</c:v>
                </c:pt>
                <c:pt idx="14">
                  <c:v>9.5435088568785088E-5</c:v>
                </c:pt>
                <c:pt idx="15">
                  <c:v>1.1352836099208627E-4</c:v>
                </c:pt>
                <c:pt idx="16">
                  <c:v>1.306226783074918E-4</c:v>
                </c:pt>
                <c:pt idx="17">
                  <c:v>1.5877753358198006E-4</c:v>
                </c:pt>
                <c:pt idx="18">
                  <c:v>2.181025081788148E-4</c:v>
                </c:pt>
                <c:pt idx="19">
                  <c:v>2.1211828761235051E-4</c:v>
                </c:pt>
                <c:pt idx="20">
                  <c:v>1.8702546060038461E-4</c:v>
                </c:pt>
                <c:pt idx="21">
                  <c:v>2.1119727736538434E-4</c:v>
                </c:pt>
                <c:pt idx="22">
                  <c:v>2.4544295915697115E-4</c:v>
                </c:pt>
                <c:pt idx="23">
                  <c:v>2.1431223380763325E-4</c:v>
                </c:pt>
                <c:pt idx="24">
                  <c:v>2.2240918459349711E-4</c:v>
                </c:pt>
                <c:pt idx="25">
                  <c:v>2.5970287172996247E-4</c:v>
                </c:pt>
                <c:pt idx="26">
                  <c:v>2.5775661130610935E-4</c:v>
                </c:pt>
                <c:pt idx="27">
                  <c:v>3.0918625601626188E-4</c:v>
                </c:pt>
                <c:pt idx="28">
                  <c:v>3.1331161308122596E-4</c:v>
                </c:pt>
                <c:pt idx="29">
                  <c:v>3.375957739055598E-4</c:v>
                </c:pt>
                <c:pt idx="30">
                  <c:v>3.8710613966475732E-4</c:v>
                </c:pt>
                <c:pt idx="31">
                  <c:v>3.9431540391603875E-4</c:v>
                </c:pt>
                <c:pt idx="32">
                  <c:v>4.6711010178564092E-4</c:v>
                </c:pt>
                <c:pt idx="33">
                  <c:v>4.9357145885197426E-4</c:v>
                </c:pt>
                <c:pt idx="34">
                  <c:v>5.8470142358128287E-4</c:v>
                </c:pt>
                <c:pt idx="35">
                  <c:v>5.9211656410728644E-4</c:v>
                </c:pt>
                <c:pt idx="36">
                  <c:v>6.7739443768173385E-4</c:v>
                </c:pt>
                <c:pt idx="37">
                  <c:v>7.6081480027596828E-4</c:v>
                </c:pt>
                <c:pt idx="38">
                  <c:v>7.9278133612514106E-4</c:v>
                </c:pt>
                <c:pt idx="39">
                  <c:v>8.6738090485248217E-4</c:v>
                </c:pt>
                <c:pt idx="40">
                  <c:v>9.2391353954224004E-4</c:v>
                </c:pt>
                <c:pt idx="41">
                  <c:v>1.0029316463509013E-3</c:v>
                </c:pt>
                <c:pt idx="42">
                  <c:v>1.1025033430746532E-3</c:v>
                </c:pt>
                <c:pt idx="43">
                  <c:v>1.2390149322660481E-3</c:v>
                </c:pt>
                <c:pt idx="44">
                  <c:v>1.3444405854020232E-3</c:v>
                </c:pt>
                <c:pt idx="45">
                  <c:v>1.4839352535081555E-3</c:v>
                </c:pt>
                <c:pt idx="46">
                  <c:v>1.6250513254740411E-3</c:v>
                </c:pt>
                <c:pt idx="47">
                  <c:v>1.7443258257413385E-3</c:v>
                </c:pt>
                <c:pt idx="48">
                  <c:v>1.9656674353062046E-3</c:v>
                </c:pt>
                <c:pt idx="49">
                  <c:v>2.0506617157784617E-3</c:v>
                </c:pt>
                <c:pt idx="50">
                  <c:v>2.2339183091780583E-3</c:v>
                </c:pt>
                <c:pt idx="51">
                  <c:v>2.4523958814598496E-3</c:v>
                </c:pt>
                <c:pt idx="52">
                  <c:v>2.5814495402601881E-3</c:v>
                </c:pt>
                <c:pt idx="53">
                  <c:v>2.7643349996734736E-3</c:v>
                </c:pt>
                <c:pt idx="54">
                  <c:v>2.9642810371241601E-3</c:v>
                </c:pt>
                <c:pt idx="55">
                  <c:v>3.2827045565898463E-3</c:v>
                </c:pt>
                <c:pt idx="56">
                  <c:v>3.6365690116628713E-3</c:v>
                </c:pt>
                <c:pt idx="57">
                  <c:v>3.9280150822342567E-3</c:v>
                </c:pt>
                <c:pt idx="58">
                  <c:v>4.3671527723621005E-3</c:v>
                </c:pt>
                <c:pt idx="59">
                  <c:v>4.7070255028271481E-3</c:v>
                </c:pt>
                <c:pt idx="60">
                  <c:v>5.247200128468227E-3</c:v>
                </c:pt>
                <c:pt idx="61">
                  <c:v>5.635161009945629E-3</c:v>
                </c:pt>
                <c:pt idx="62">
                  <c:v>6.4508776419031806E-3</c:v>
                </c:pt>
                <c:pt idx="63">
                  <c:v>6.8184818624703854E-3</c:v>
                </c:pt>
                <c:pt idx="64">
                  <c:v>7.3784736409149773E-3</c:v>
                </c:pt>
                <c:pt idx="65">
                  <c:v>8.1127686922428249E-3</c:v>
                </c:pt>
                <c:pt idx="66">
                  <c:v>8.7700660217209913E-3</c:v>
                </c:pt>
                <c:pt idx="67">
                  <c:v>9.5532405882661278E-3</c:v>
                </c:pt>
                <c:pt idx="68">
                  <c:v>1.0602371612786937E-2</c:v>
                </c:pt>
                <c:pt idx="69">
                  <c:v>1.1457652143994754E-2</c:v>
                </c:pt>
                <c:pt idx="70">
                  <c:v>1.2896206855618954E-2</c:v>
                </c:pt>
                <c:pt idx="71">
                  <c:v>1.3636782886771504E-2</c:v>
                </c:pt>
                <c:pt idx="72">
                  <c:v>1.5499031162592982E-2</c:v>
                </c:pt>
                <c:pt idx="73">
                  <c:v>1.7289202183873909E-2</c:v>
                </c:pt>
                <c:pt idx="74">
                  <c:v>1.9689167348746539E-2</c:v>
                </c:pt>
                <c:pt idx="75">
                  <c:v>2.1765718992586676E-2</c:v>
                </c:pt>
                <c:pt idx="76">
                  <c:v>2.4397183026715355E-2</c:v>
                </c:pt>
                <c:pt idx="77">
                  <c:v>2.7918247358103852E-2</c:v>
                </c:pt>
                <c:pt idx="78">
                  <c:v>3.1418662591410754E-2</c:v>
                </c:pt>
                <c:pt idx="79">
                  <c:v>3.5712847208236788E-2</c:v>
                </c:pt>
                <c:pt idx="80">
                  <c:v>3.9610819842138704E-2</c:v>
                </c:pt>
                <c:pt idx="81">
                  <c:v>4.5127396033768204E-2</c:v>
                </c:pt>
                <c:pt idx="82">
                  <c:v>5.0197192035672043E-2</c:v>
                </c:pt>
                <c:pt idx="83">
                  <c:v>5.715452706915003E-2</c:v>
                </c:pt>
                <c:pt idx="84">
                  <c:v>6.5140678328767382E-2</c:v>
                </c:pt>
                <c:pt idx="85">
                  <c:v>7.3748886074761974E-2</c:v>
                </c:pt>
                <c:pt idx="86">
                  <c:v>8.4520421700778822E-2</c:v>
                </c:pt>
                <c:pt idx="87">
                  <c:v>9.5918900142924812E-2</c:v>
                </c:pt>
                <c:pt idx="88">
                  <c:v>0.10779625677871518</c:v>
                </c:pt>
                <c:pt idx="89">
                  <c:v>0.12161016832929687</c:v>
                </c:pt>
                <c:pt idx="90">
                  <c:v>0.13646384342037052</c:v>
                </c:pt>
                <c:pt idx="91">
                  <c:v>0.15344032052765574</c:v>
                </c:pt>
                <c:pt idx="92">
                  <c:v>0.17102571002644038</c:v>
                </c:pt>
                <c:pt idx="93">
                  <c:v>0.18956881981944845</c:v>
                </c:pt>
                <c:pt idx="94">
                  <c:v>0.20786866901489054</c:v>
                </c:pt>
                <c:pt idx="95">
                  <c:v>0.23022281439625</c:v>
                </c:pt>
                <c:pt idx="96">
                  <c:v>0.25317762369011004</c:v>
                </c:pt>
                <c:pt idx="97">
                  <c:v>0.27793756282810228</c:v>
                </c:pt>
                <c:pt idx="98">
                  <c:v>0.29965001836920158</c:v>
                </c:pt>
                <c:pt idx="99">
                  <c:v>0.31990612921038097</c:v>
                </c:pt>
                <c:pt idx="100">
                  <c:v>0.34153153756952215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E46-4466-B9CC-FAA7DB214636}"/>
            </c:ext>
          </c:extLst>
        </c:ser>
        <c:ser>
          <c:idx val="2"/>
          <c:order val="1"/>
          <c:tx>
            <c:strRef>
              <c:f>female!$D$1</c:f>
              <c:strCache>
                <c:ptCount val="1"/>
                <c:pt idx="0">
                  <c:v>RoT qx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female!$A$2:$A$102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female!$D$2:$D$102</c:f>
              <c:numCache>
                <c:formatCode>General</c:formatCode>
                <c:ptCount val="101"/>
                <c:pt idx="0">
                  <c:v>3.3000347911252849E-5</c:v>
                </c:pt>
                <c:pt idx="1">
                  <c:v>3.5938136638046235E-5</c:v>
                </c:pt>
                <c:pt idx="2">
                  <c:v>3.9137456019803829E-5</c:v>
                </c:pt>
                <c:pt idx="3">
                  <c:v>4.2621588290153222E-5</c:v>
                </c:pt>
                <c:pt idx="4">
                  <c:v>4.6415888336127764E-5</c:v>
                </c:pt>
                <c:pt idx="5">
                  <c:v>5.0547968211912367E-5</c:v>
                </c:pt>
                <c:pt idx="6">
                  <c:v>5.5047898078549715E-5</c:v>
                </c:pt>
                <c:pt idx="7">
                  <c:v>5.9948425031894055E-5</c:v>
                </c:pt>
                <c:pt idx="8">
                  <c:v>6.5285211411278467E-5</c:v>
                </c:pt>
                <c:pt idx="9">
                  <c:v>7.109709432312429E-5</c:v>
                </c:pt>
                <c:pt idx="10">
                  <c:v>7.7426368268112688E-5</c:v>
                </c:pt>
                <c:pt idx="11">
                  <c:v>8.4319092928662558E-5</c:v>
                </c:pt>
                <c:pt idx="12">
                  <c:v>9.1825428356562754E-5</c:v>
                </c:pt>
                <c:pt idx="13">
                  <c:v>1E-4</c:v>
                </c:pt>
                <c:pt idx="14">
                  <c:v>1.0890229622637296E-4</c:v>
                </c:pt>
                <c:pt idx="15">
                  <c:v>1.185971012337669E-4</c:v>
                </c:pt>
                <c:pt idx="16">
                  <c:v>1.291549665014883E-4</c:v>
                </c:pt>
                <c:pt idx="17">
                  <c:v>1.4065272421052359E-4</c:v>
                </c:pt>
                <c:pt idx="18">
                  <c:v>1.5317404637020787E-4</c:v>
                </c:pt>
                <c:pt idx="19">
                  <c:v>1.6681005372000586E-4</c:v>
                </c:pt>
                <c:pt idx="20">
                  <c:v>1.8165997883753273E-4</c:v>
                </c:pt>
                <c:pt idx="21">
                  <c:v>1.9783188827841635E-4</c:v>
                </c:pt>
                <c:pt idx="22">
                  <c:v>2.1544346900318829E-4</c:v>
                </c:pt>
                <c:pt idx="23">
                  <c:v>2.3462288481422631E-4</c:v>
                </c:pt>
                <c:pt idx="24">
                  <c:v>2.5550970903525066E-4</c:v>
                </c:pt>
                <c:pt idx="25">
                  <c:v>2.7825594022071241E-4</c:v>
                </c:pt>
                <c:pt idx="26">
                  <c:v>3.0302710828663946E-4</c:v>
                </c:pt>
                <c:pt idx="27">
                  <c:v>3.300034791125285E-4</c:v>
                </c:pt>
                <c:pt idx="28">
                  <c:v>3.5938136638046257E-4</c:v>
                </c:pt>
                <c:pt idx="29">
                  <c:v>3.9137456019803818E-4</c:v>
                </c:pt>
                <c:pt idx="30">
                  <c:v>4.2621588290153207E-4</c:v>
                </c:pt>
                <c:pt idx="31">
                  <c:v>4.6415888336127784E-4</c:v>
                </c:pt>
                <c:pt idx="32">
                  <c:v>5.0547968211912386E-4</c:v>
                </c:pt>
                <c:pt idx="33">
                  <c:v>5.5047898078549684E-4</c:v>
                </c:pt>
                <c:pt idx="34">
                  <c:v>5.9948425031894066E-4</c:v>
                </c:pt>
                <c:pt idx="35">
                  <c:v>6.5285211411278453E-4</c:v>
                </c:pt>
                <c:pt idx="36">
                  <c:v>7.1097094323124333E-4</c:v>
                </c:pt>
                <c:pt idx="37">
                  <c:v>7.7426368268112677E-4</c:v>
                </c:pt>
                <c:pt idx="38">
                  <c:v>8.4319092928662536E-4</c:v>
                </c:pt>
                <c:pt idx="39">
                  <c:v>9.1825428356562841E-4</c:v>
                </c:pt>
                <c:pt idx="40">
                  <c:v>1E-3</c:v>
                </c:pt>
                <c:pt idx="41">
                  <c:v>1.0890229622637297E-3</c:v>
                </c:pt>
                <c:pt idx="42">
                  <c:v>1.1859710123376694E-3</c:v>
                </c:pt>
                <c:pt idx="43">
                  <c:v>1.291549665014884E-3</c:v>
                </c:pt>
                <c:pt idx="44">
                  <c:v>1.406527242105237E-3</c:v>
                </c:pt>
                <c:pt idx="45">
                  <c:v>1.53174046370208E-3</c:v>
                </c:pt>
                <c:pt idx="46">
                  <c:v>1.6681005372000588E-3</c:v>
                </c:pt>
                <c:pt idx="47">
                  <c:v>1.8165997883753274E-3</c:v>
                </c:pt>
                <c:pt idx="48">
                  <c:v>1.9783188827841641E-3</c:v>
                </c:pt>
                <c:pt idx="49">
                  <c:v>2.1544346900318838E-3</c:v>
                </c:pt>
                <c:pt idx="50">
                  <c:v>2.3462288481422627E-3</c:v>
                </c:pt>
                <c:pt idx="51">
                  <c:v>2.5550970903525068E-3</c:v>
                </c:pt>
                <c:pt idx="52">
                  <c:v>2.7825594022071239E-3</c:v>
                </c:pt>
                <c:pt idx="53">
                  <c:v>3.0302710828663967E-3</c:v>
                </c:pt>
                <c:pt idx="54">
                  <c:v>3.3000347911252841E-3</c:v>
                </c:pt>
                <c:pt idx="55">
                  <c:v>3.5938136638046275E-3</c:v>
                </c:pt>
                <c:pt idx="56">
                  <c:v>3.9137456019803845E-3</c:v>
                </c:pt>
                <c:pt idx="57">
                  <c:v>4.2621588290153237E-3</c:v>
                </c:pt>
                <c:pt idx="58">
                  <c:v>4.6415888336127789E-3</c:v>
                </c:pt>
                <c:pt idx="59">
                  <c:v>5.0547968211912394E-3</c:v>
                </c:pt>
                <c:pt idx="60">
                  <c:v>5.5047898078549708E-3</c:v>
                </c:pt>
                <c:pt idx="61">
                  <c:v>5.9948425031894105E-3</c:v>
                </c:pt>
                <c:pt idx="62">
                  <c:v>6.5285211411278471E-3</c:v>
                </c:pt>
                <c:pt idx="63">
                  <c:v>7.1097094323124346E-3</c:v>
                </c:pt>
                <c:pt idx="64">
                  <c:v>7.7426368268112711E-3</c:v>
                </c:pt>
                <c:pt idx="65">
                  <c:v>8.4319092928662586E-3</c:v>
                </c:pt>
                <c:pt idx="66">
                  <c:v>9.1825428356562839E-3</c:v>
                </c:pt>
                <c:pt idx="67">
                  <c:v>0.01</c:v>
                </c:pt>
                <c:pt idx="68">
                  <c:v>1.1220184543019636E-2</c:v>
                </c:pt>
                <c:pt idx="69">
                  <c:v>1.2589254117941673E-2</c:v>
                </c:pt>
                <c:pt idx="70">
                  <c:v>1.4125375446227544E-2</c:v>
                </c:pt>
                <c:pt idx="71">
                  <c:v>1.5848931924611138E-2</c:v>
                </c:pt>
                <c:pt idx="72">
                  <c:v>1.7782794100389229E-2</c:v>
                </c:pt>
                <c:pt idx="73">
                  <c:v>1.9952623149688799E-2</c:v>
                </c:pt>
                <c:pt idx="74">
                  <c:v>2.2387211385683396E-2</c:v>
                </c:pt>
                <c:pt idx="75">
                  <c:v>2.5118864315095805E-2</c:v>
                </c:pt>
                <c:pt idx="76">
                  <c:v>2.8183829312644543E-2</c:v>
                </c:pt>
                <c:pt idx="77">
                  <c:v>3.1622776601683798E-2</c:v>
                </c:pt>
                <c:pt idx="78">
                  <c:v>3.5481338923357558E-2</c:v>
                </c:pt>
                <c:pt idx="79">
                  <c:v>3.9810717055349727E-2</c:v>
                </c:pt>
                <c:pt idx="80">
                  <c:v>4.466835921509632E-2</c:v>
                </c:pt>
                <c:pt idx="81">
                  <c:v>5.0118723362727227E-2</c:v>
                </c:pt>
                <c:pt idx="82">
                  <c:v>5.6234132519034918E-2</c:v>
                </c:pt>
                <c:pt idx="83">
                  <c:v>6.3095734448019344E-2</c:v>
                </c:pt>
                <c:pt idx="84">
                  <c:v>7.0794578438413802E-2</c:v>
                </c:pt>
                <c:pt idx="85">
                  <c:v>7.943282347242818E-2</c:v>
                </c:pt>
                <c:pt idx="86">
                  <c:v>8.9125093813374578E-2</c:v>
                </c:pt>
                <c:pt idx="87">
                  <c:v>0.1</c:v>
                </c:pt>
                <c:pt idx="88">
                  <c:v>0.11220184543019636</c:v>
                </c:pt>
                <c:pt idx="89">
                  <c:v>0.12589254117941681</c:v>
                </c:pt>
                <c:pt idx="90">
                  <c:v>0.14125375446227545</c:v>
                </c:pt>
                <c:pt idx="91">
                  <c:v>0.15848931924611137</c:v>
                </c:pt>
                <c:pt idx="92">
                  <c:v>0.17782794100389235</c:v>
                </c:pt>
                <c:pt idx="93">
                  <c:v>0.19952623149688806</c:v>
                </c:pt>
                <c:pt idx="94">
                  <c:v>0.22387211385683403</c:v>
                </c:pt>
                <c:pt idx="95">
                  <c:v>0.25118864315095801</c:v>
                </c:pt>
                <c:pt idx="96">
                  <c:v>0.28183829312644548</c:v>
                </c:pt>
                <c:pt idx="97">
                  <c:v>0.31622776601683805</c:v>
                </c:pt>
                <c:pt idx="98">
                  <c:v>0.35481338923357558</c:v>
                </c:pt>
                <c:pt idx="99">
                  <c:v>0.39810717055349754</c:v>
                </c:pt>
                <c:pt idx="100">
                  <c:v>0.44668359215096326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E46-4466-B9CC-FAA7DB214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161583"/>
        <c:axId val="2033043487"/>
      </c:scatterChart>
      <c:valAx>
        <c:axId val="1681615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3043487"/>
        <c:crosses val="autoZero"/>
        <c:crossBetween val="midCat"/>
      </c:valAx>
      <c:valAx>
        <c:axId val="2033043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16158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log Mortality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female!$E$1</c:f>
              <c:strCache>
                <c:ptCount val="1"/>
                <c:pt idx="0">
                  <c:v>ln qx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female!$A$2:$A$102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female!$E$2:$E$102</c:f>
              <c:numCache>
                <c:formatCode>General</c:formatCode>
                <c:ptCount val="101"/>
                <c:pt idx="0">
                  <c:v>-2.4555598626823034</c:v>
                </c:pt>
                <c:pt idx="1">
                  <c:v>-3.6700963921361862</c:v>
                </c:pt>
                <c:pt idx="2">
                  <c:v>-3.9414783044083679</c:v>
                </c:pt>
                <c:pt idx="3">
                  <c:v>-4.0206098533777039</c:v>
                </c:pt>
                <c:pt idx="4">
                  <c:v>-4.1989514906364276</c:v>
                </c:pt>
                <c:pt idx="5">
                  <c:v>-4.1290328511251806</c:v>
                </c:pt>
                <c:pt idx="6">
                  <c:v>-4.1469739544673399</c:v>
                </c:pt>
                <c:pt idx="7">
                  <c:v>-4.2658075815901739</c:v>
                </c:pt>
                <c:pt idx="8">
                  <c:v>-4.2347497979800339</c:v>
                </c:pt>
                <c:pt idx="9">
                  <c:v>-4.2905823197180144</c:v>
                </c:pt>
                <c:pt idx="10">
                  <c:v>-4.1852168951619584</c:v>
                </c:pt>
                <c:pt idx="11">
                  <c:v>-4.2577392104482001</c:v>
                </c:pt>
                <c:pt idx="12">
                  <c:v>-4.249889881453786</c:v>
                </c:pt>
                <c:pt idx="13">
                  <c:v>-4.0585342267871276</c:v>
                </c:pt>
                <c:pt idx="14">
                  <c:v>-4.0202919191109752</c:v>
                </c:pt>
                <c:pt idx="15">
                  <c:v>-3.944895632006074</c:v>
                </c:pt>
                <c:pt idx="16">
                  <c:v>-3.8839814156430958</c:v>
                </c:pt>
                <c:pt idx="17">
                  <c:v>-3.7992109485816785</c:v>
                </c:pt>
                <c:pt idx="18">
                  <c:v>-3.6613393400060978</c:v>
                </c:pt>
                <c:pt idx="19">
                  <c:v>-3.6734218875100502</c:v>
                </c:pt>
                <c:pt idx="20">
                  <c:v>-3.7280992670165878</c:v>
                </c:pt>
                <c:pt idx="21">
                  <c:v>-3.6753116847784302</c:v>
                </c:pt>
                <c:pt idx="22">
                  <c:v>-3.6100494216742498</c:v>
                </c:pt>
                <c:pt idx="23">
                  <c:v>-3.668953036967975</c:v>
                </c:pt>
                <c:pt idx="24">
                  <c:v>-3.6528472821263462</c:v>
                </c:pt>
                <c:pt idx="25">
                  <c:v>-3.5855232480234474</c:v>
                </c:pt>
                <c:pt idx="26">
                  <c:v>-3.5887901865024938</c:v>
                </c:pt>
                <c:pt idx="27">
                  <c:v>-3.5097798196339225</c:v>
                </c:pt>
                <c:pt idx="28">
                  <c:v>-3.5040235074367656</c:v>
                </c:pt>
                <c:pt idx="29">
                  <c:v>-3.4716029986014272</c:v>
                </c:pt>
                <c:pt idx="30">
                  <c:v>-3.4121699405348824</c:v>
                </c:pt>
                <c:pt idx="31">
                  <c:v>-3.404156256898208</c:v>
                </c:pt>
                <c:pt idx="32">
                  <c:v>-3.3305807405000092</c:v>
                </c:pt>
                <c:pt idx="33">
                  <c:v>-3.3066499616601277</c:v>
                </c:pt>
                <c:pt idx="34">
                  <c:v>-3.2330658487781716</c:v>
                </c:pt>
                <c:pt idx="35">
                  <c:v>-3.2275927896192806</c:v>
                </c:pt>
                <c:pt idx="36">
                  <c:v>-3.1691583738178237</c:v>
                </c:pt>
                <c:pt idx="37">
                  <c:v>-3.1187210475747644</c:v>
                </c:pt>
                <c:pt idx="38">
                  <c:v>-3.1008465826818039</c:v>
                </c:pt>
                <c:pt idx="39">
                  <c:v>-3.061790142953317</c:v>
                </c:pt>
                <c:pt idx="40">
                  <c:v>-3.0343686684515356</c:v>
                </c:pt>
                <c:pt idx="41">
                  <c:v>-2.9987286648102827</c:v>
                </c:pt>
                <c:pt idx="42">
                  <c:v>-2.9576200849651819</c:v>
                </c:pt>
                <c:pt idx="43">
                  <c:v>-2.9069234595951476</c:v>
                </c:pt>
                <c:pt idx="44">
                  <c:v>-2.8714583857070983</c:v>
                </c:pt>
                <c:pt idx="45">
                  <c:v>-2.8285850476132994</c:v>
                </c:pt>
                <c:pt idx="46">
                  <c:v>-2.7891329177508637</c:v>
                </c:pt>
                <c:pt idx="47">
                  <c:v>-2.7583723891828207</c:v>
                </c:pt>
                <c:pt idx="48">
                  <c:v>-2.7064899571186345</c:v>
                </c:pt>
                <c:pt idx="49">
                  <c:v>-2.6881059764370274</c:v>
                </c:pt>
                <c:pt idx="50">
                  <c:v>-2.6509327123850777</c:v>
                </c:pt>
                <c:pt idx="51">
                  <c:v>-2.6104094218959539</c:v>
                </c:pt>
                <c:pt idx="52">
                  <c:v>-2.5881363597125313</c:v>
                </c:pt>
                <c:pt idx="53">
                  <c:v>-2.5584093275447053</c:v>
                </c:pt>
                <c:pt idx="54">
                  <c:v>-2.5280806242128628</c:v>
                </c:pt>
                <c:pt idx="55">
                  <c:v>-2.4837682020152516</c:v>
                </c:pt>
                <c:pt idx="56">
                  <c:v>-2.4393081663491163</c:v>
                </c:pt>
                <c:pt idx="57">
                  <c:v>-2.4058268533396352</c:v>
                </c:pt>
                <c:pt idx="58">
                  <c:v>-2.3598016152613179</c:v>
                </c:pt>
                <c:pt idx="59">
                  <c:v>-2.3272534486644862</c:v>
                </c:pt>
                <c:pt idx="60">
                  <c:v>-2.2800723714731044</c:v>
                </c:pt>
                <c:pt idx="61">
                  <c:v>-2.2490936706148688</c:v>
                </c:pt>
                <c:pt idx="62">
                  <c:v>-2.1903811955807955</c:v>
                </c:pt>
                <c:pt idx="63">
                  <c:v>-2.1663123104088022</c:v>
                </c:pt>
                <c:pt idx="64">
                  <c:v>-2.1320334698691128</c:v>
                </c:pt>
                <c:pt idx="65">
                  <c:v>-2.0908309062623323</c:v>
                </c:pt>
                <c:pt idx="66">
                  <c:v>-2.0569971372199132</c:v>
                </c:pt>
                <c:pt idx="67">
                  <c:v>-2.0198492848690583</c:v>
                </c:pt>
                <c:pt idx="68">
                  <c:v>-1.9745969778350787</c:v>
                </c:pt>
                <c:pt idx="69">
                  <c:v>-1.9409043671306403</c:v>
                </c:pt>
                <c:pt idx="70">
                  <c:v>-1.8895380093841014</c:v>
                </c:pt>
                <c:pt idx="71">
                  <c:v>-1.8652880739109632</c:v>
                </c:pt>
                <c:pt idx="72">
                  <c:v>-1.8096954485323042</c:v>
                </c:pt>
                <c:pt idx="73">
                  <c:v>-1.7622250469305536</c:v>
                </c:pt>
                <c:pt idx="74">
                  <c:v>-1.7057726497070291</c:v>
                </c:pt>
                <c:pt idx="75">
                  <c:v>-1.6622269821084448</c:v>
                </c:pt>
                <c:pt idx="76">
                  <c:v>-1.6126603157341799</c:v>
                </c:pt>
                <c:pt idx="77">
                  <c:v>-1.5541118491790968</c:v>
                </c:pt>
                <c:pt idx="78">
                  <c:v>-1.5028123056592648</c:v>
                </c:pt>
                <c:pt idx="79">
                  <c:v>-1.4471755242812117</c:v>
                </c:pt>
                <c:pt idx="80">
                  <c:v>-1.4021861687233981</c:v>
                </c:pt>
                <c:pt idx="81">
                  <c:v>-1.3455597256598335</c:v>
                </c:pt>
                <c:pt idx="82">
                  <c:v>-1.29932057603268</c:v>
                </c:pt>
                <c:pt idx="83">
                  <c:v>-1.2429493645113103</c:v>
                </c:pt>
                <c:pt idx="84">
                  <c:v>-1.1861477233132589</c:v>
                </c:pt>
                <c:pt idx="85">
                  <c:v>-1.1322445350140382</c:v>
                </c:pt>
                <c:pt idx="86">
                  <c:v>-1.0730383447732454</c:v>
                </c:pt>
                <c:pt idx="87">
                  <c:v>-1.0180958097319472</c:v>
                </c:pt>
                <c:pt idx="88">
                  <c:v>-0.96739631974829399</c:v>
                </c:pt>
                <c:pt idx="89">
                  <c:v>-0.91503011038666715</c:v>
                </c:pt>
                <c:pt idx="90">
                  <c:v>-0.86498240124640513</c:v>
                </c:pt>
                <c:pt idx="91">
                  <c:v>-0.81406050295725674</c:v>
                </c:pt>
                <c:pt idx="92">
                  <c:v>-0.76693859789259577</c:v>
                </c:pt>
                <c:pt idx="93">
                  <c:v>-0.72223309365373733</c:v>
                </c:pt>
                <c:pt idx="94">
                  <c:v>-0.68221096472981746</c:v>
                </c:pt>
                <c:pt idx="95">
                  <c:v>-0.63785164128203842</c:v>
                </c:pt>
                <c:pt idx="96">
                  <c:v>-0.59657468071369246</c:v>
                </c:pt>
                <c:pt idx="97">
                  <c:v>-0.55605275503421725</c:v>
                </c:pt>
                <c:pt idx="98">
                  <c:v>-0.52338569134429369</c:v>
                </c:pt>
                <c:pt idx="99">
                  <c:v>-0.49497743901327751</c:v>
                </c:pt>
                <c:pt idx="100">
                  <c:v>-0.46656918668226122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CA7-4906-A7FB-176C6A61854F}"/>
            </c:ext>
          </c:extLst>
        </c:ser>
        <c:ser>
          <c:idx val="2"/>
          <c:order val="1"/>
          <c:tx>
            <c:strRef>
              <c:f>female!$F$1</c:f>
              <c:strCache>
                <c:ptCount val="1"/>
                <c:pt idx="0">
                  <c:v>ln RoT qx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female!$A$2:$A$102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female!$F$2:$F$102</c:f>
              <c:numCache>
                <c:formatCode>General</c:formatCode>
                <c:ptCount val="101"/>
                <c:pt idx="0">
                  <c:v>-4.481481481481481</c:v>
                </c:pt>
                <c:pt idx="1">
                  <c:v>-4.4444444444444446</c:v>
                </c:pt>
                <c:pt idx="2">
                  <c:v>-4.4074074074074066</c:v>
                </c:pt>
                <c:pt idx="3">
                  <c:v>-4.3703703703703702</c:v>
                </c:pt>
                <c:pt idx="4">
                  <c:v>-4.333333333333333</c:v>
                </c:pt>
                <c:pt idx="5">
                  <c:v>-4.2962962962962958</c:v>
                </c:pt>
                <c:pt idx="6">
                  <c:v>-4.2592592592592586</c:v>
                </c:pt>
                <c:pt idx="7">
                  <c:v>-4.2222222222222223</c:v>
                </c:pt>
                <c:pt idx="8">
                  <c:v>-4.1851851851851851</c:v>
                </c:pt>
                <c:pt idx="9">
                  <c:v>-4.1481481481481479</c:v>
                </c:pt>
                <c:pt idx="10">
                  <c:v>-4.1111111111111107</c:v>
                </c:pt>
                <c:pt idx="11">
                  <c:v>-4.0740740740740744</c:v>
                </c:pt>
                <c:pt idx="12">
                  <c:v>-4.0370370370370372</c:v>
                </c:pt>
                <c:pt idx="13">
                  <c:v>-3.9999999999999991</c:v>
                </c:pt>
                <c:pt idx="14">
                  <c:v>-3.9629629629629628</c:v>
                </c:pt>
                <c:pt idx="15">
                  <c:v>-3.925925925925926</c:v>
                </c:pt>
                <c:pt idx="16">
                  <c:v>-3.8888888888888888</c:v>
                </c:pt>
                <c:pt idx="17">
                  <c:v>-3.8518518518518521</c:v>
                </c:pt>
                <c:pt idx="18">
                  <c:v>-3.8148148148148149</c:v>
                </c:pt>
                <c:pt idx="19">
                  <c:v>-3.7777777777777772</c:v>
                </c:pt>
                <c:pt idx="20">
                  <c:v>-3.7407407407407405</c:v>
                </c:pt>
                <c:pt idx="21">
                  <c:v>-3.7037037037037033</c:v>
                </c:pt>
                <c:pt idx="22">
                  <c:v>-3.6666666666666661</c:v>
                </c:pt>
                <c:pt idx="23">
                  <c:v>-3.6296296296296293</c:v>
                </c:pt>
                <c:pt idx="24">
                  <c:v>-3.5925925925925921</c:v>
                </c:pt>
                <c:pt idx="25">
                  <c:v>-3.5555555555555554</c:v>
                </c:pt>
                <c:pt idx="26">
                  <c:v>-3.5185185185185182</c:v>
                </c:pt>
                <c:pt idx="27">
                  <c:v>-3.4814814814814814</c:v>
                </c:pt>
                <c:pt idx="28">
                  <c:v>-3.4444444444444442</c:v>
                </c:pt>
                <c:pt idx="29">
                  <c:v>-3.4074074074074074</c:v>
                </c:pt>
                <c:pt idx="30">
                  <c:v>-3.3703703703703702</c:v>
                </c:pt>
                <c:pt idx="31">
                  <c:v>-3.333333333333333</c:v>
                </c:pt>
                <c:pt idx="32">
                  <c:v>-3.2962962962962958</c:v>
                </c:pt>
                <c:pt idx="33">
                  <c:v>-3.2592592592592595</c:v>
                </c:pt>
                <c:pt idx="34">
                  <c:v>-3.2222222222222223</c:v>
                </c:pt>
                <c:pt idx="35">
                  <c:v>-3.1851851851851851</c:v>
                </c:pt>
                <c:pt idx="36">
                  <c:v>-3.1481481481481479</c:v>
                </c:pt>
                <c:pt idx="37">
                  <c:v>-3.1111111111111112</c:v>
                </c:pt>
                <c:pt idx="38">
                  <c:v>-3.074074074074074</c:v>
                </c:pt>
                <c:pt idx="39">
                  <c:v>-3.0370370370370372</c:v>
                </c:pt>
                <c:pt idx="40">
                  <c:v>-2.9999999999999996</c:v>
                </c:pt>
                <c:pt idx="41">
                  <c:v>-2.9629629629629628</c:v>
                </c:pt>
                <c:pt idx="42">
                  <c:v>-2.9259259259259256</c:v>
                </c:pt>
                <c:pt idx="43">
                  <c:v>-2.8888888888888888</c:v>
                </c:pt>
                <c:pt idx="44">
                  <c:v>-2.8518518518518516</c:v>
                </c:pt>
                <c:pt idx="45">
                  <c:v>-2.8148148148148144</c:v>
                </c:pt>
                <c:pt idx="46">
                  <c:v>-2.7777777777777777</c:v>
                </c:pt>
                <c:pt idx="47">
                  <c:v>-2.7407407407407405</c:v>
                </c:pt>
                <c:pt idx="48">
                  <c:v>-2.7037037037037037</c:v>
                </c:pt>
                <c:pt idx="49">
                  <c:v>-2.6666666666666661</c:v>
                </c:pt>
                <c:pt idx="50">
                  <c:v>-2.6296296296296293</c:v>
                </c:pt>
                <c:pt idx="51">
                  <c:v>-2.5925925925925921</c:v>
                </c:pt>
                <c:pt idx="52">
                  <c:v>-2.5555555555555554</c:v>
                </c:pt>
                <c:pt idx="53">
                  <c:v>-2.5185185185185182</c:v>
                </c:pt>
                <c:pt idx="54">
                  <c:v>-2.4814814814814814</c:v>
                </c:pt>
                <c:pt idx="55">
                  <c:v>-2.4444444444444442</c:v>
                </c:pt>
                <c:pt idx="56">
                  <c:v>-2.4074074074074074</c:v>
                </c:pt>
                <c:pt idx="57">
                  <c:v>-2.3703703703703702</c:v>
                </c:pt>
                <c:pt idx="58">
                  <c:v>-2.333333333333333</c:v>
                </c:pt>
                <c:pt idx="59">
                  <c:v>-2.2962962962962963</c:v>
                </c:pt>
                <c:pt idx="60">
                  <c:v>-2.2592592592592591</c:v>
                </c:pt>
                <c:pt idx="61">
                  <c:v>-2.2222222222222219</c:v>
                </c:pt>
                <c:pt idx="62">
                  <c:v>-2.1851851851851851</c:v>
                </c:pt>
                <c:pt idx="63">
                  <c:v>-2.1481481481481479</c:v>
                </c:pt>
                <c:pt idx="64">
                  <c:v>-2.1111111111111112</c:v>
                </c:pt>
                <c:pt idx="65">
                  <c:v>-2.074074074074074</c:v>
                </c:pt>
                <c:pt idx="66">
                  <c:v>-2.0370370370370372</c:v>
                </c:pt>
                <c:pt idx="67">
                  <c:v>-1.9999999999999996</c:v>
                </c:pt>
                <c:pt idx="68">
                  <c:v>-1.9499999999999997</c:v>
                </c:pt>
                <c:pt idx="69">
                  <c:v>-1.8999999999999997</c:v>
                </c:pt>
                <c:pt idx="70">
                  <c:v>-1.8499999999999999</c:v>
                </c:pt>
                <c:pt idx="71">
                  <c:v>-1.7999999999999996</c:v>
                </c:pt>
                <c:pt idx="72">
                  <c:v>-1.75</c:v>
                </c:pt>
                <c:pt idx="73">
                  <c:v>-1.6999999999999997</c:v>
                </c:pt>
                <c:pt idx="74">
                  <c:v>-1.65</c:v>
                </c:pt>
                <c:pt idx="75">
                  <c:v>-1.5999999999999999</c:v>
                </c:pt>
                <c:pt idx="76">
                  <c:v>-1.5499999999999998</c:v>
                </c:pt>
                <c:pt idx="77">
                  <c:v>-1.4999999999999998</c:v>
                </c:pt>
                <c:pt idx="78">
                  <c:v>-1.4499999999999997</c:v>
                </c:pt>
                <c:pt idx="79">
                  <c:v>-1.4</c:v>
                </c:pt>
                <c:pt idx="80">
                  <c:v>-1.3499999999999999</c:v>
                </c:pt>
                <c:pt idx="81">
                  <c:v>-1.2999999999999998</c:v>
                </c:pt>
                <c:pt idx="82">
                  <c:v>-1.2499999999999998</c:v>
                </c:pt>
                <c:pt idx="83">
                  <c:v>-1.1999999999999997</c:v>
                </c:pt>
                <c:pt idx="84">
                  <c:v>-1.1499999999999997</c:v>
                </c:pt>
                <c:pt idx="85">
                  <c:v>-1.0999999999999999</c:v>
                </c:pt>
                <c:pt idx="86">
                  <c:v>-1.0499999999999998</c:v>
                </c:pt>
                <c:pt idx="87">
                  <c:v>-0.99999999999999978</c:v>
                </c:pt>
                <c:pt idx="88">
                  <c:v>-0.94999999999999984</c:v>
                </c:pt>
                <c:pt idx="89">
                  <c:v>-0.89999999999999969</c:v>
                </c:pt>
                <c:pt idx="90">
                  <c:v>-0.84999999999999987</c:v>
                </c:pt>
                <c:pt idx="91">
                  <c:v>-0.79999999999999993</c:v>
                </c:pt>
                <c:pt idx="92">
                  <c:v>-0.74999999999999978</c:v>
                </c:pt>
                <c:pt idx="93">
                  <c:v>-0.69999999999999973</c:v>
                </c:pt>
                <c:pt idx="94">
                  <c:v>-0.6499999999999998</c:v>
                </c:pt>
                <c:pt idx="95">
                  <c:v>-0.6</c:v>
                </c:pt>
                <c:pt idx="96">
                  <c:v>-0.54999999999999982</c:v>
                </c:pt>
                <c:pt idx="97">
                  <c:v>-0.49999999999999983</c:v>
                </c:pt>
                <c:pt idx="98">
                  <c:v>-0.44999999999999984</c:v>
                </c:pt>
                <c:pt idx="99">
                  <c:v>-0.39999999999999963</c:v>
                </c:pt>
                <c:pt idx="100">
                  <c:v>-0.34999999999999981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CA7-4906-A7FB-176C6A618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161583"/>
        <c:axId val="2033043487"/>
      </c:scatterChart>
      <c:valAx>
        <c:axId val="1681615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3043487"/>
        <c:crosses val="autoZero"/>
        <c:crossBetween val="midCat"/>
      </c:valAx>
      <c:valAx>
        <c:axId val="2033043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16158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Life</a:t>
            </a:r>
            <a:r>
              <a:rPr lang="en-GB" baseline="0"/>
              <a:t> Expectancy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female!$I$1</c:f>
              <c:strCache>
                <c:ptCount val="1"/>
                <c:pt idx="0">
                  <c:v>ex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female!$A$2:$A$102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female!$I$2:$I$102</c:f>
              <c:numCache>
                <c:formatCode>General</c:formatCode>
                <c:ptCount val="101"/>
                <c:pt idx="0">
                  <c:v>82.860536184366893</c:v>
                </c:pt>
                <c:pt idx="1">
                  <c:v>82.15005934224277</c:v>
                </c:pt>
                <c:pt idx="2">
                  <c:v>81.167515672606299</c:v>
                </c:pt>
                <c:pt idx="3">
                  <c:v>80.176747125858924</c:v>
                </c:pt>
                <c:pt idx="4">
                  <c:v>79.184346243372119</c:v>
                </c:pt>
                <c:pt idx="5">
                  <c:v>78.189323205309663</c:v>
                </c:pt>
                <c:pt idx="6">
                  <c:v>77.195095662949782</c:v>
                </c:pt>
                <c:pt idx="7">
                  <c:v>76.200563613782649</c:v>
                </c:pt>
                <c:pt idx="8">
                  <c:v>75.204668631928769</c:v>
                </c:pt>
                <c:pt idx="9">
                  <c:v>74.209019974157172</c:v>
                </c:pt>
                <c:pt idx="10">
                  <c:v>73.212795353204243</c:v>
                </c:pt>
                <c:pt idx="11">
                  <c:v>72.217542386715337</c:v>
                </c:pt>
                <c:pt idx="12">
                  <c:v>71.221504347565713</c:v>
                </c:pt>
                <c:pt idx="13">
                  <c:v>70.225482542296007</c:v>
                </c:pt>
                <c:pt idx="14">
                  <c:v>69.231576441363032</c:v>
                </c:pt>
                <c:pt idx="15">
                  <c:v>68.238136471505243</c:v>
                </c:pt>
                <c:pt idx="16">
                  <c:v>67.245827544270398</c:v>
                </c:pt>
                <c:pt idx="17">
                  <c:v>66.254547202015132</c:v>
                </c:pt>
                <c:pt idx="18">
                  <c:v>65.264989204797118</c:v>
                </c:pt>
                <c:pt idx="19">
                  <c:v>64.279117692843542</c:v>
                </c:pt>
                <c:pt idx="20">
                  <c:v>63.292649280371151</c:v>
                </c:pt>
                <c:pt idx="21">
                  <c:v>62.304395301330104</c:v>
                </c:pt>
                <c:pt idx="22">
                  <c:v>61.317450978670465</c:v>
                </c:pt>
                <c:pt idx="23">
                  <c:v>60.332381858486379</c:v>
                </c:pt>
                <c:pt idx="24">
                  <c:v>59.345207418570936</c:v>
                </c:pt>
                <c:pt idx="25">
                  <c:v>58.358298044645608</c:v>
                </c:pt>
                <c:pt idx="26">
                  <c:v>57.373327914101466</c:v>
                </c:pt>
                <c:pt idx="27">
                  <c:v>56.387991169929442</c:v>
                </c:pt>
                <c:pt idx="28">
                  <c:v>55.405276313004215</c:v>
                </c:pt>
                <c:pt idx="29">
                  <c:v>54.422484165112415</c:v>
                </c:pt>
                <c:pt idx="30">
                  <c:v>53.440694315554879</c:v>
                </c:pt>
                <c:pt idx="31">
                  <c:v>52.461195919659367</c:v>
                </c:pt>
                <c:pt idx="32">
                  <c:v>51.481693101971111</c:v>
                </c:pt>
                <c:pt idx="33">
                  <c:v>50.505518294813434</c:v>
                </c:pt>
                <c:pt idx="34">
                  <c:v>49.530211779428086</c:v>
                </c:pt>
                <c:pt idx="35">
                  <c:v>48.558896586101305</c:v>
                </c:pt>
                <c:pt idx="36">
                  <c:v>47.587369914351946</c:v>
                </c:pt>
                <c:pt idx="37">
                  <c:v>46.619288258125522</c:v>
                </c:pt>
                <c:pt idx="38">
                  <c:v>45.654403211186498</c:v>
                </c:pt>
                <c:pt idx="39">
                  <c:v>44.690229181456772</c:v>
                </c:pt>
                <c:pt idx="40">
                  <c:v>43.728592217794997</c:v>
                </c:pt>
                <c:pt idx="41">
                  <c:v>42.768568634192739</c:v>
                </c:pt>
                <c:pt idx="42">
                  <c:v>41.811003678771044</c:v>
                </c:pt>
                <c:pt idx="43">
                  <c:v>40.856599467942644</c:v>
                </c:pt>
                <c:pt idx="44">
                  <c:v>39.906663927912383</c:v>
                </c:pt>
                <c:pt idx="45">
                  <c:v>38.959715170475981</c:v>
                </c:pt>
                <c:pt idx="46">
                  <c:v>38.016871714267637</c:v>
                </c:pt>
                <c:pt idx="47">
                  <c:v>37.077937791884921</c:v>
                </c:pt>
                <c:pt idx="48">
                  <c:v>36.141853122589673</c:v>
                </c:pt>
                <c:pt idx="49">
                  <c:v>35.212051138560739</c:v>
                </c:pt>
                <c:pt idx="50">
                  <c:v>34.283380084445277</c:v>
                </c:pt>
                <c:pt idx="51">
                  <c:v>33.35901836550277</c:v>
                </c:pt>
                <c:pt idx="52">
                  <c:v>32.439799794855787</c:v>
                </c:pt>
                <c:pt idx="53">
                  <c:v>31.522464170266119</c:v>
                </c:pt>
                <c:pt idx="54">
                  <c:v>30.608458370525646</c:v>
                </c:pt>
                <c:pt idx="55">
                  <c:v>29.697973651179414</c:v>
                </c:pt>
                <c:pt idx="56">
                  <c:v>28.794137650325506</c:v>
                </c:pt>
                <c:pt idx="57">
                  <c:v>27.897406779832632</c:v>
                </c:pt>
                <c:pt idx="58">
                  <c:v>27.005448596764346</c:v>
                </c:pt>
                <c:pt idx="59">
                  <c:v>26.121709669954509</c:v>
                </c:pt>
                <c:pt idx="60">
                  <c:v>25.242882072385502</c:v>
                </c:pt>
                <c:pt idx="61">
                  <c:v>24.373397768351037</c:v>
                </c:pt>
                <c:pt idx="62">
                  <c:v>23.508690605551287</c:v>
                </c:pt>
                <c:pt idx="63">
                  <c:v>22.658080549598083</c:v>
                </c:pt>
                <c:pt idx="64">
                  <c:v>21.810202259049458</c:v>
                </c:pt>
                <c:pt idx="65">
                  <c:v>20.968607815926411</c:v>
                </c:pt>
                <c:pt idx="66">
                  <c:v>20.136023098048661</c:v>
                </c:pt>
                <c:pt idx="67">
                  <c:v>19.309755965742404</c:v>
                </c:pt>
                <c:pt idx="68">
                  <c:v>18.491183308948653</c:v>
                </c:pt>
                <c:pt idx="69">
                  <c:v>17.683976586112841</c:v>
                </c:pt>
                <c:pt idx="70">
                  <c:v>16.883146633406465</c:v>
                </c:pt>
                <c:pt idx="71">
                  <c:v>16.097187395277434</c:v>
                </c:pt>
                <c:pt idx="72">
                  <c:v>15.312823435291355</c:v>
                </c:pt>
                <c:pt idx="73">
                  <c:v>14.54602220227752</c:v>
                </c:pt>
                <c:pt idx="74">
                  <c:v>13.793139175321908</c:v>
                </c:pt>
                <c:pt idx="75">
                  <c:v>13.060126780778882</c:v>
                </c:pt>
                <c:pt idx="76">
                  <c:v>12.339589681772457</c:v>
                </c:pt>
                <c:pt idx="77">
                  <c:v>11.635665739981834</c:v>
                </c:pt>
                <c:pt idx="78">
                  <c:v>10.955482740744426</c:v>
                </c:pt>
                <c:pt idx="79">
                  <c:v>10.29463575946834</c:v>
                </c:pt>
                <c:pt idx="80">
                  <c:v>9.6573848942312726</c:v>
                </c:pt>
                <c:pt idx="81">
                  <c:v>9.0350771160562768</c:v>
                </c:pt>
                <c:pt idx="82">
                  <c:v>8.4384459043063238</c:v>
                </c:pt>
                <c:pt idx="83">
                  <c:v>7.8579937201075021</c:v>
                </c:pt>
                <c:pt idx="84">
                  <c:v>7.3040293254366091</c:v>
                </c:pt>
                <c:pt idx="85">
                  <c:v>6.7781317656149138</c:v>
                </c:pt>
                <c:pt idx="86">
                  <c:v>6.2780018520135892</c:v>
                </c:pt>
                <c:pt idx="87">
                  <c:v>5.8114481076114952</c:v>
                </c:pt>
                <c:pt idx="88">
                  <c:v>5.3749686377153267</c:v>
                </c:pt>
                <c:pt idx="89">
                  <c:v>4.9639634441729026</c:v>
                </c:pt>
                <c:pt idx="90">
                  <c:v>4.5819844256193338</c:v>
                </c:pt>
                <c:pt idx="91">
                  <c:v>4.2270567590216714</c:v>
                </c:pt>
                <c:pt idx="92">
                  <c:v>3.9025918661100465</c:v>
                </c:pt>
                <c:pt idx="93">
                  <c:v>3.6045806935925282</c:v>
                </c:pt>
                <c:pt idx="94">
                  <c:v>3.3307764675353138</c:v>
                </c:pt>
                <c:pt idx="95">
                  <c:v>3.0736201268732888</c:v>
                </c:pt>
                <c:pt idx="96">
                  <c:v>2.8433312587131985</c:v>
                </c:pt>
                <c:pt idx="97">
                  <c:v>2.6377357361623099</c:v>
                </c:pt>
                <c:pt idx="98">
                  <c:v>2.4605967934506889</c:v>
                </c:pt>
                <c:pt idx="99">
                  <c:v>2.2994529090803222</c:v>
                </c:pt>
                <c:pt idx="100">
                  <c:v>2.1458890255709524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3C2-4254-9E70-E1CA6CC1F3DC}"/>
            </c:ext>
          </c:extLst>
        </c:ser>
        <c:ser>
          <c:idx val="2"/>
          <c:order val="1"/>
          <c:tx>
            <c:strRef>
              <c:f>female!$J$1</c:f>
              <c:strCache>
                <c:ptCount val="1"/>
                <c:pt idx="0">
                  <c:v>RoT ex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female!$A$2:$A$102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female!$J$2:$J$102</c:f>
              <c:numCache>
                <c:formatCode>General</c:formatCode>
                <c:ptCount val="101"/>
                <c:pt idx="0">
                  <c:v>73.599999999999994</c:v>
                </c:pt>
                <c:pt idx="1">
                  <c:v>72.800000000000011</c:v>
                </c:pt>
                <c:pt idx="2">
                  <c:v>72</c:v>
                </c:pt>
                <c:pt idx="3">
                  <c:v>71.2</c:v>
                </c:pt>
                <c:pt idx="4">
                  <c:v>70.400000000000006</c:v>
                </c:pt>
                <c:pt idx="5">
                  <c:v>69.599999999999994</c:v>
                </c:pt>
                <c:pt idx="6">
                  <c:v>68.800000000000011</c:v>
                </c:pt>
                <c:pt idx="7">
                  <c:v>68</c:v>
                </c:pt>
                <c:pt idx="8">
                  <c:v>67.2</c:v>
                </c:pt>
                <c:pt idx="9">
                  <c:v>66.400000000000006</c:v>
                </c:pt>
                <c:pt idx="10">
                  <c:v>65.599999999999994</c:v>
                </c:pt>
                <c:pt idx="11">
                  <c:v>64.800000000000011</c:v>
                </c:pt>
                <c:pt idx="12">
                  <c:v>64</c:v>
                </c:pt>
                <c:pt idx="13">
                  <c:v>63.2</c:v>
                </c:pt>
                <c:pt idx="14">
                  <c:v>62.400000000000006</c:v>
                </c:pt>
                <c:pt idx="15">
                  <c:v>61.6</c:v>
                </c:pt>
                <c:pt idx="16">
                  <c:v>60.800000000000004</c:v>
                </c:pt>
                <c:pt idx="17">
                  <c:v>60</c:v>
                </c:pt>
                <c:pt idx="18">
                  <c:v>59.2</c:v>
                </c:pt>
                <c:pt idx="19">
                  <c:v>58.400000000000006</c:v>
                </c:pt>
                <c:pt idx="20">
                  <c:v>57.6</c:v>
                </c:pt>
                <c:pt idx="21">
                  <c:v>56.800000000000004</c:v>
                </c:pt>
                <c:pt idx="22">
                  <c:v>56</c:v>
                </c:pt>
                <c:pt idx="23">
                  <c:v>55.2</c:v>
                </c:pt>
                <c:pt idx="24">
                  <c:v>54.4</c:v>
                </c:pt>
                <c:pt idx="25">
                  <c:v>53.6</c:v>
                </c:pt>
                <c:pt idx="26">
                  <c:v>52.800000000000004</c:v>
                </c:pt>
                <c:pt idx="27">
                  <c:v>52</c:v>
                </c:pt>
                <c:pt idx="28">
                  <c:v>51.2</c:v>
                </c:pt>
                <c:pt idx="29">
                  <c:v>50.400000000000006</c:v>
                </c:pt>
                <c:pt idx="30">
                  <c:v>49.6</c:v>
                </c:pt>
                <c:pt idx="31">
                  <c:v>48.8</c:v>
                </c:pt>
                <c:pt idx="32">
                  <c:v>48</c:v>
                </c:pt>
                <c:pt idx="33">
                  <c:v>47.2</c:v>
                </c:pt>
                <c:pt idx="34">
                  <c:v>46.400000000000006</c:v>
                </c:pt>
                <c:pt idx="35">
                  <c:v>45.6</c:v>
                </c:pt>
                <c:pt idx="36">
                  <c:v>44.8</c:v>
                </c:pt>
                <c:pt idx="37">
                  <c:v>44</c:v>
                </c:pt>
                <c:pt idx="38">
                  <c:v>43.2</c:v>
                </c:pt>
                <c:pt idx="39">
                  <c:v>42.400000000000006</c:v>
                </c:pt>
                <c:pt idx="40">
                  <c:v>41.6</c:v>
                </c:pt>
                <c:pt idx="41">
                  <c:v>40.799999999999997</c:v>
                </c:pt>
                <c:pt idx="42">
                  <c:v>40</c:v>
                </c:pt>
                <c:pt idx="43">
                  <c:v>39.200000000000003</c:v>
                </c:pt>
                <c:pt idx="44">
                  <c:v>38.400000000000006</c:v>
                </c:pt>
                <c:pt idx="45">
                  <c:v>37.6</c:v>
                </c:pt>
                <c:pt idx="46">
                  <c:v>36.799999999999997</c:v>
                </c:pt>
                <c:pt idx="47">
                  <c:v>36</c:v>
                </c:pt>
                <c:pt idx="48">
                  <c:v>35.200000000000003</c:v>
                </c:pt>
                <c:pt idx="49">
                  <c:v>34.4</c:v>
                </c:pt>
                <c:pt idx="50">
                  <c:v>33.6</c:v>
                </c:pt>
                <c:pt idx="51">
                  <c:v>32.799999999999997</c:v>
                </c:pt>
                <c:pt idx="52">
                  <c:v>32</c:v>
                </c:pt>
                <c:pt idx="53">
                  <c:v>31.200000000000003</c:v>
                </c:pt>
                <c:pt idx="54">
                  <c:v>30.4</c:v>
                </c:pt>
                <c:pt idx="55">
                  <c:v>29.6</c:v>
                </c:pt>
                <c:pt idx="56">
                  <c:v>28.8</c:v>
                </c:pt>
                <c:pt idx="57">
                  <c:v>28</c:v>
                </c:pt>
                <c:pt idx="58">
                  <c:v>27.2</c:v>
                </c:pt>
                <c:pt idx="59">
                  <c:v>26.4</c:v>
                </c:pt>
                <c:pt idx="60">
                  <c:v>25.6</c:v>
                </c:pt>
                <c:pt idx="61">
                  <c:v>24.8</c:v>
                </c:pt>
                <c:pt idx="62">
                  <c:v>24</c:v>
                </c:pt>
                <c:pt idx="63">
                  <c:v>23.2</c:v>
                </c:pt>
                <c:pt idx="64">
                  <c:v>22.4</c:v>
                </c:pt>
                <c:pt idx="65">
                  <c:v>21.6</c:v>
                </c:pt>
                <c:pt idx="66">
                  <c:v>20.8</c:v>
                </c:pt>
                <c:pt idx="67">
                  <c:v>20</c:v>
                </c:pt>
                <c:pt idx="68">
                  <c:v>19.2</c:v>
                </c:pt>
                <c:pt idx="69">
                  <c:v>18.399999999999999</c:v>
                </c:pt>
                <c:pt idx="70">
                  <c:v>17.600000000000001</c:v>
                </c:pt>
                <c:pt idx="71">
                  <c:v>16.8</c:v>
                </c:pt>
                <c:pt idx="72">
                  <c:v>16</c:v>
                </c:pt>
                <c:pt idx="73">
                  <c:v>15.2</c:v>
                </c:pt>
                <c:pt idx="74">
                  <c:v>14.399999999999999</c:v>
                </c:pt>
                <c:pt idx="75">
                  <c:v>13.6</c:v>
                </c:pt>
                <c:pt idx="76">
                  <c:v>12.8</c:v>
                </c:pt>
                <c:pt idx="77">
                  <c:v>12</c:v>
                </c:pt>
                <c:pt idx="78">
                  <c:v>11.2</c:v>
                </c:pt>
                <c:pt idx="79">
                  <c:v>10.399999999999999</c:v>
                </c:pt>
                <c:pt idx="80">
                  <c:v>9.6</c:v>
                </c:pt>
                <c:pt idx="81">
                  <c:v>8.7999999999999989</c:v>
                </c:pt>
                <c:pt idx="82">
                  <c:v>8</c:v>
                </c:pt>
                <c:pt idx="83">
                  <c:v>7.1999999999999993</c:v>
                </c:pt>
                <c:pt idx="84">
                  <c:v>6.3999999999999986</c:v>
                </c:pt>
                <c:pt idx="85">
                  <c:v>5.6</c:v>
                </c:pt>
                <c:pt idx="86">
                  <c:v>4.7999999999999989</c:v>
                </c:pt>
                <c:pt idx="87">
                  <c:v>4</c:v>
                </c:pt>
                <c:pt idx="88">
                  <c:v>3.1999999999999993</c:v>
                </c:pt>
                <c:pt idx="89">
                  <c:v>2.3999999999999986</c:v>
                </c:pt>
                <c:pt idx="90">
                  <c:v>1.5999999999999979</c:v>
                </c:pt>
                <c:pt idx="91">
                  <c:v>0.79999999999999716</c:v>
                </c:pt>
                <c:pt idx="92">
                  <c:v>0</c:v>
                </c:pt>
                <c:pt idx="93">
                  <c:v>-0.80000000000000071</c:v>
                </c:pt>
                <c:pt idx="94">
                  <c:v>-1.6000000000000014</c:v>
                </c:pt>
                <c:pt idx="95">
                  <c:v>-2.4000000000000021</c:v>
                </c:pt>
                <c:pt idx="96">
                  <c:v>-3.2000000000000028</c:v>
                </c:pt>
                <c:pt idx="97">
                  <c:v>-4</c:v>
                </c:pt>
                <c:pt idx="98">
                  <c:v>-4.8000000000000007</c:v>
                </c:pt>
                <c:pt idx="99">
                  <c:v>-5.6000000000000014</c:v>
                </c:pt>
                <c:pt idx="100">
                  <c:v>-6.4000000000000021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3C2-4254-9E70-E1CA6CC1F3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161583"/>
        <c:axId val="2033043487"/>
      </c:scatterChart>
      <c:valAx>
        <c:axId val="1681615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3043487"/>
        <c:crosses val="autoZero"/>
        <c:crossBetween val="midCat"/>
      </c:valAx>
      <c:valAx>
        <c:axId val="2033043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16158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295275</xdr:colOff>
      <xdr:row>1</xdr:row>
      <xdr:rowOff>147636</xdr:rowOff>
    </xdr:from>
    <xdr:to>
      <xdr:col>20</xdr:col>
      <xdr:colOff>161925</xdr:colOff>
      <xdr:row>20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D1AF4F6-7B70-B57C-8B4A-710BA3237C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285749</xdr:colOff>
      <xdr:row>20</xdr:row>
      <xdr:rowOff>128587</xdr:rowOff>
    </xdr:from>
    <xdr:to>
      <xdr:col>20</xdr:col>
      <xdr:colOff>238124</xdr:colOff>
      <xdr:row>39</xdr:row>
      <xdr:rowOff>66675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D6A40F8-5B81-8F18-C21D-C2FB04E0C4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247649</xdr:colOff>
      <xdr:row>40</xdr:row>
      <xdr:rowOff>33336</xdr:rowOff>
    </xdr:from>
    <xdr:to>
      <xdr:col>20</xdr:col>
      <xdr:colOff>257174</xdr:colOff>
      <xdr:row>59</xdr:row>
      <xdr:rowOff>171449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3602000E-0899-73E6-7F3A-4C0B9120048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257175</xdr:colOff>
      <xdr:row>0</xdr:row>
      <xdr:rowOff>147636</xdr:rowOff>
    </xdr:from>
    <xdr:to>
      <xdr:col>21</xdr:col>
      <xdr:colOff>66675</xdr:colOff>
      <xdr:row>19</xdr:row>
      <xdr:rowOff>38099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F6AC59-8BDB-9D29-9A73-BECD1C3320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152400</xdr:colOff>
      <xdr:row>19</xdr:row>
      <xdr:rowOff>152400</xdr:rowOff>
    </xdr:from>
    <xdr:to>
      <xdr:col>20</xdr:col>
      <xdr:colOff>571500</xdr:colOff>
      <xdr:row>38</xdr:row>
      <xdr:rowOff>42863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2DB1BF5-D02E-4BCC-94ED-F3479034D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0</xdr:colOff>
      <xdr:row>39</xdr:row>
      <xdr:rowOff>0</xdr:rowOff>
    </xdr:from>
    <xdr:to>
      <xdr:col>20</xdr:col>
      <xdr:colOff>533400</xdr:colOff>
      <xdr:row>57</xdr:row>
      <xdr:rowOff>80963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D21EBB7-57D7-4CB0-B949-0C4F50D4D3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64343-B930-4F6F-9159-37391AA31DEF}">
  <sheetPr codeName="Sheet3"/>
  <dimension ref="A1:C12"/>
  <sheetViews>
    <sheetView workbookViewId="0">
      <selection activeCell="D30" sqref="D30"/>
    </sheetView>
  </sheetViews>
  <sheetFormatPr defaultRowHeight="15" x14ac:dyDescent="0.25"/>
  <cols>
    <col min="1" max="1" width="27.5703125" bestFit="1" customWidth="1"/>
  </cols>
  <sheetData>
    <row r="1" spans="1:3" x14ac:dyDescent="0.25">
      <c r="A1" t="s">
        <v>3</v>
      </c>
      <c r="B1" s="3">
        <v>0.04</v>
      </c>
    </row>
    <row r="3" spans="1:3" x14ac:dyDescent="0.25">
      <c r="A3" t="s">
        <v>4</v>
      </c>
    </row>
    <row r="4" spans="1:3" x14ac:dyDescent="0.25">
      <c r="B4" t="s">
        <v>1</v>
      </c>
      <c r="C4" t="s">
        <v>2</v>
      </c>
    </row>
    <row r="5" spans="1:3" x14ac:dyDescent="0.25">
      <c r="A5" t="s">
        <v>5</v>
      </c>
      <c r="B5">
        <v>64</v>
      </c>
      <c r="C5">
        <v>67</v>
      </c>
    </row>
    <row r="6" spans="1:3" x14ac:dyDescent="0.25">
      <c r="A6" t="s">
        <v>6</v>
      </c>
      <c r="B6">
        <v>0.8</v>
      </c>
      <c r="C6">
        <v>0.8</v>
      </c>
    </row>
    <row r="8" spans="1:3" x14ac:dyDescent="0.25">
      <c r="A8" t="s">
        <v>7</v>
      </c>
    </row>
    <row r="9" spans="1:3" x14ac:dyDescent="0.25">
      <c r="A9" t="s">
        <v>8</v>
      </c>
      <c r="B9" t="s">
        <v>1</v>
      </c>
      <c r="C9" t="s">
        <v>2</v>
      </c>
    </row>
    <row r="10" spans="1:3" x14ac:dyDescent="0.25">
      <c r="A10">
        <v>1000</v>
      </c>
      <c r="B10">
        <v>34</v>
      </c>
      <c r="C10">
        <v>40</v>
      </c>
    </row>
    <row r="11" spans="1:3" x14ac:dyDescent="0.25">
      <c r="A11">
        <v>100</v>
      </c>
      <c r="B11">
        <v>62</v>
      </c>
      <c r="C11">
        <v>67</v>
      </c>
    </row>
    <row r="12" spans="1:3" x14ac:dyDescent="0.25">
      <c r="A12">
        <v>10</v>
      </c>
      <c r="B12">
        <v>85</v>
      </c>
      <c r="C12">
        <v>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611DF-DA66-47EC-B017-A949ECF5A4EB}">
  <sheetPr codeName="Sheet1"/>
  <dimension ref="A1:J112"/>
  <sheetViews>
    <sheetView workbookViewId="0">
      <selection sqref="A1:J1"/>
    </sheetView>
  </sheetViews>
  <sheetFormatPr defaultRowHeight="15" x14ac:dyDescent="0.25"/>
  <cols>
    <col min="4" max="4" width="12.7109375" bestFit="1" customWidth="1"/>
    <col min="5" max="6" width="12.7109375" customWidth="1"/>
  </cols>
  <sheetData>
    <row r="1" spans="1:10" ht="21" x14ac:dyDescent="0.35">
      <c r="A1" t="s">
        <v>0</v>
      </c>
      <c r="B1" t="s">
        <v>15</v>
      </c>
      <c r="C1" t="s">
        <v>16</v>
      </c>
      <c r="D1" t="s">
        <v>17</v>
      </c>
      <c r="E1" t="s">
        <v>18</v>
      </c>
      <c r="F1" t="s">
        <v>19</v>
      </c>
      <c r="G1" t="s">
        <v>20</v>
      </c>
      <c r="H1" t="s">
        <v>21</v>
      </c>
      <c r="I1" t="s">
        <v>22</v>
      </c>
      <c r="J1" t="s">
        <v>23</v>
      </c>
    </row>
    <row r="2" spans="1:10" x14ac:dyDescent="0.25">
      <c r="A2">
        <v>0</v>
      </c>
      <c r="B2" s="1">
        <v>100000</v>
      </c>
      <c r="C2" s="2">
        <f>(B2-B3)/B2</f>
        <v>4.2239999999999422E-3</v>
      </c>
      <c r="D2">
        <f>IF(male!A2&lt;=male100,1/100 * 10 ^ ((male!A2-male100)/(male100-male1000)),1/100 * 10 ^ ((male!A2-male100)/(male10-male100)))</f>
        <v>6.1054022965853261E-5</v>
      </c>
      <c r="E2">
        <f>LN(C2)/LN(10)</f>
        <v>-2.3742760904742499</v>
      </c>
      <c r="F2">
        <f>LN(D2)/LN(10)</f>
        <v>-4.2142857142857144</v>
      </c>
      <c r="G2">
        <f t="shared" ref="G2:G33" si="0">1 + G3/(1+i_) * (1-C2)</f>
        <v>24.518819352983925</v>
      </c>
      <c r="H2">
        <f t="shared" ref="H2:H33" si="1">C2/(1+i_) + (1-C2) * H3 / (1+i_)</f>
        <v>5.6968486423694766E-2</v>
      </c>
      <c r="I2">
        <f t="shared" ref="I2:I33" si="2">(I3+1)*(1-C2)+ 0.5 * C2</f>
        <v>79.039380213865186</v>
      </c>
      <c r="J2">
        <f>20+male08*(male64-male!A2)</f>
        <v>71.2</v>
      </c>
    </row>
    <row r="3" spans="1:10" x14ac:dyDescent="0.25">
      <c r="A3">
        <v>1</v>
      </c>
      <c r="B3" s="1">
        <v>99577.600000000006</v>
      </c>
      <c r="C3" s="2">
        <f t="shared" ref="C3:C66" si="3">(B3-B4)/B3</f>
        <v>2.2896715727234749E-4</v>
      </c>
      <c r="D3">
        <f>IF(male!A3&lt;=male100,1/100 * 10 ^ ((male!A3-male100)/(male100-male1000)),1/100 * 10 ^ ((male!A3-male100)/(male10-male100)))</f>
        <v>6.6287031618264441E-5</v>
      </c>
      <c r="E3">
        <f t="shared" ref="E3:E66" si="4">LN(C3)/LN(10)</f>
        <v>-3.6402268077837077</v>
      </c>
      <c r="F3">
        <f t="shared" ref="F3:F66" si="5">LN(D3)/LN(10)</f>
        <v>-4.1785714285714279</v>
      </c>
      <c r="G3">
        <f t="shared" si="0"/>
        <v>24.563327622982758</v>
      </c>
      <c r="H3">
        <f t="shared" si="1"/>
        <v>5.5256629885278026E-2</v>
      </c>
      <c r="I3">
        <f t="shared" si="2"/>
        <v>78.372537813589787</v>
      </c>
      <c r="J3">
        <f>20+male08*(male64-male!A3)</f>
        <v>70.400000000000006</v>
      </c>
    </row>
    <row r="4" spans="1:10" x14ac:dyDescent="0.25">
      <c r="A4">
        <v>2</v>
      </c>
      <c r="B4" s="1">
        <v>99554.8</v>
      </c>
      <c r="C4" s="2">
        <f t="shared" si="3"/>
        <v>1.265634605263214E-4</v>
      </c>
      <c r="D4">
        <f>IF(male!A4&lt;=male100,1/100 * 10 ^ ((male!A4-male100)/(male100-male1000)),1/100 * 10 ^ ((male!A4-male100)/(male10-male100)))</f>
        <v>7.1968567300115154E-5</v>
      </c>
      <c r="E4">
        <f t="shared" si="4"/>
        <v>-3.8976916591076218</v>
      </c>
      <c r="F4">
        <f t="shared" si="5"/>
        <v>-4.1428571428571423</v>
      </c>
      <c r="G4">
        <f t="shared" si="0"/>
        <v>24.511473050206934</v>
      </c>
      <c r="H4">
        <f t="shared" si="1"/>
        <v>5.7251036530502092E-2</v>
      </c>
      <c r="I4">
        <f t="shared" si="2"/>
        <v>77.390372150680008</v>
      </c>
      <c r="J4">
        <f>20+male08*(male64-male!A4)</f>
        <v>69.599999999999994</v>
      </c>
    </row>
    <row r="5" spans="1:10" x14ac:dyDescent="0.25">
      <c r="A5">
        <v>3</v>
      </c>
      <c r="B5" s="1">
        <v>99542.2</v>
      </c>
      <c r="C5" s="2">
        <f t="shared" si="3"/>
        <v>1.0246910355605049E-4</v>
      </c>
      <c r="D5">
        <f>IF(male!A5&lt;=male100,1/100 * 10 ^ ((male!A5-male100)/(male100-male1000)),1/100 * 10 ^ ((male!A5-male100)/(male10-male100)))</f>
        <v>7.8137073765180908E-5</v>
      </c>
      <c r="E5">
        <f t="shared" si="4"/>
        <v>-3.9894070631724494</v>
      </c>
      <c r="F5">
        <f t="shared" si="5"/>
        <v>-4.1071428571428568</v>
      </c>
      <c r="G5">
        <f t="shared" si="0"/>
        <v>24.455027085070363</v>
      </c>
      <c r="H5">
        <f t="shared" si="1"/>
        <v>5.9422035189600972E-2</v>
      </c>
      <c r="I5">
        <f t="shared" si="2"/>
        <v>76.400104894070239</v>
      </c>
      <c r="J5">
        <f>20+male08*(male64-male!A5)</f>
        <v>68.800000000000011</v>
      </c>
    </row>
    <row r="6" spans="1:10" x14ac:dyDescent="0.25">
      <c r="A6">
        <v>4</v>
      </c>
      <c r="B6" s="1">
        <v>99532</v>
      </c>
      <c r="C6" s="2">
        <f t="shared" si="3"/>
        <v>8.5399670457742235E-5</v>
      </c>
      <c r="D6">
        <f>IF(male!A6&lt;=male100,1/100 * 10 ^ ((male!A6-male100)/(male100-male1000)),1/100 * 10 ^ ((male!A6-male100)/(male10-male100)))</f>
        <v>8.483428982440713E-5</v>
      </c>
      <c r="E6">
        <f t="shared" si="4"/>
        <v>-4.0685438051735261</v>
      </c>
      <c r="F6">
        <f t="shared" si="5"/>
        <v>-4.0714285714285721</v>
      </c>
      <c r="G6">
        <f t="shared" si="0"/>
        <v>24.395727976849564</v>
      </c>
      <c r="H6">
        <f t="shared" si="1"/>
        <v>6.170277012117021E-2</v>
      </c>
      <c r="I6">
        <f t="shared" si="2"/>
        <v>75.407883106805031</v>
      </c>
      <c r="J6">
        <f>20+male08*(male64-male!A6)</f>
        <v>68</v>
      </c>
    </row>
    <row r="7" spans="1:10" x14ac:dyDescent="0.25">
      <c r="A7">
        <v>5</v>
      </c>
      <c r="B7" s="1">
        <v>99523.5</v>
      </c>
      <c r="C7" s="2">
        <f t="shared" si="3"/>
        <v>7.4354298231012571E-5</v>
      </c>
      <c r="D7">
        <f>IF(male!A7&lt;=male100,1/100 * 10 ^ ((male!A7-male100)/(male100-male1000)),1/100 * 10 ^ ((male!A7-male100)/(male10-male100)))</f>
        <v>9.2105531768948184E-5</v>
      </c>
      <c r="E7">
        <f t="shared" si="4"/>
        <v>-4.1286939209677813</v>
      </c>
      <c r="F7">
        <f t="shared" si="5"/>
        <v>-4.0357142857142856</v>
      </c>
      <c r="G7">
        <f t="shared" si="0"/>
        <v>24.333635180348988</v>
      </c>
      <c r="H7">
        <f t="shared" si="1"/>
        <v>6.4090954601961611E-2</v>
      </c>
      <c r="I7">
        <f t="shared" si="2"/>
        <v>74.414280761694656</v>
      </c>
      <c r="J7">
        <f>20+male08*(male64-male!A7)</f>
        <v>67.2</v>
      </c>
    </row>
    <row r="8" spans="1:10" x14ac:dyDescent="0.25">
      <c r="A8">
        <v>6</v>
      </c>
      <c r="B8" s="1">
        <v>99516.1</v>
      </c>
      <c r="C8" s="2">
        <f t="shared" si="3"/>
        <v>8.5413315031437125E-5</v>
      </c>
      <c r="D8">
        <f>IF(male!A8&lt;=male100,1/100 * 10 ^ ((male!A8-male100)/(male100-male1000)),1/100 * 10 ^ ((male!A8-male100)/(male10-male100)))</f>
        <v>1E-4</v>
      </c>
      <c r="E8">
        <f t="shared" si="4"/>
        <v>-4.0684744221221241</v>
      </c>
      <c r="F8">
        <f t="shared" si="5"/>
        <v>-3.9999999999999991</v>
      </c>
      <c r="G8">
        <f t="shared" si="0"/>
        <v>24.268785076046196</v>
      </c>
      <c r="H8">
        <f t="shared" si="1"/>
        <v>6.6585189382838209E-2</v>
      </c>
      <c r="I8">
        <f t="shared" si="2"/>
        <v>73.419777014839994</v>
      </c>
      <c r="J8">
        <f>20+male08*(male64-male!A8)</f>
        <v>66.400000000000006</v>
      </c>
    </row>
    <row r="9" spans="1:10" x14ac:dyDescent="0.25">
      <c r="A9">
        <v>7</v>
      </c>
      <c r="B9" s="1">
        <v>99507.6</v>
      </c>
      <c r="C9" s="2">
        <f t="shared" si="3"/>
        <v>6.6326592139754359E-5</v>
      </c>
      <c r="D9">
        <f>IF(male!A9&lt;=male100,1/100 * 10 ^ ((male!A9-male100)/(male100-male1000)),1/100 * 10 ^ ((male!A9-male100)/(male10-male100)))</f>
        <v>1.0857111194022041E-4</v>
      </c>
      <c r="E9">
        <f t="shared" si="4"/>
        <v>-4.1783123161784914</v>
      </c>
      <c r="F9">
        <f t="shared" si="5"/>
        <v>-3.964285714285714</v>
      </c>
      <c r="G9">
        <f t="shared" si="0"/>
        <v>24.201603618282157</v>
      </c>
      <c r="H9">
        <f t="shared" si="1"/>
        <v>6.9169091604531954E-2</v>
      </c>
      <c r="I9">
        <f t="shared" si="2"/>
        <v>72.426005866753087</v>
      </c>
      <c r="J9">
        <f>20+male08*(male64-male!A9)</f>
        <v>65.599999999999994</v>
      </c>
    </row>
    <row r="10" spans="1:10" x14ac:dyDescent="0.25">
      <c r="A10">
        <v>8</v>
      </c>
      <c r="B10" s="1">
        <v>99501</v>
      </c>
      <c r="C10" s="2">
        <f t="shared" si="3"/>
        <v>6.9346036723190511E-5</v>
      </c>
      <c r="D10">
        <f>IF(male!A10&lt;=male100,1/100 * 10 ^ ((male!A10-male100)/(male100-male1000)),1/100 * 10 ^ ((male!A10-male100)/(male10-male100)))</f>
        <v>1.1787686347935865E-4</v>
      </c>
      <c r="E10">
        <f t="shared" si="4"/>
        <v>-4.1589783547555648</v>
      </c>
      <c r="F10">
        <f t="shared" si="5"/>
        <v>-3.9285714285714284</v>
      </c>
      <c r="G10">
        <f t="shared" si="0"/>
        <v>24.131268307804312</v>
      </c>
      <c r="H10">
        <f t="shared" si="1"/>
        <v>7.1874295853679895E-2</v>
      </c>
      <c r="I10">
        <f t="shared" si="2"/>
        <v>71.430776790047545</v>
      </c>
      <c r="J10">
        <f>20+male08*(male64-male!A10)</f>
        <v>64.800000000000011</v>
      </c>
    </row>
    <row r="11" spans="1:10" x14ac:dyDescent="0.25">
      <c r="A11">
        <v>9</v>
      </c>
      <c r="B11" s="1">
        <v>99494.1</v>
      </c>
      <c r="C11" s="2">
        <f t="shared" si="3"/>
        <v>5.929999869347761E-5</v>
      </c>
      <c r="D11">
        <f>IF(male!A11&lt;=male100,1/100 * 10 ^ ((male!A11-male100)/(male100-male1000)),1/100 * 10 ^ ((male!A11-male100)/(male10-male100)))</f>
        <v>1.2798022139979531E-4</v>
      </c>
      <c r="E11">
        <f t="shared" si="4"/>
        <v>-4.2269453162042954</v>
      </c>
      <c r="F11">
        <f t="shared" si="5"/>
        <v>-3.8928571428571428</v>
      </c>
      <c r="G11">
        <f t="shared" si="0"/>
        <v>24.058187380062037</v>
      </c>
      <c r="H11">
        <f t="shared" si="1"/>
        <v>7.4685100766844356E-2</v>
      </c>
      <c r="I11">
        <f t="shared" si="2"/>
        <v>70.435695899420367</v>
      </c>
      <c r="J11">
        <f>20+male08*(male64-male!A11)</f>
        <v>64</v>
      </c>
    </row>
    <row r="12" spans="1:10" x14ac:dyDescent="0.25">
      <c r="A12">
        <v>10</v>
      </c>
      <c r="B12" s="1">
        <v>99488.2</v>
      </c>
      <c r="C12" s="2">
        <f t="shared" si="3"/>
        <v>7.8401257636613294E-5</v>
      </c>
      <c r="D12">
        <f>IF(male!A12&lt;=male100,1/100 * 10 ^ ((male!A12-male100)/(male100-male1000)),1/100 * 10 ^ ((male!A12-male100)/(male10-male100)))</f>
        <v>1.3894954943731376E-4</v>
      </c>
      <c r="E12">
        <f t="shared" si="4"/>
        <v>-4.1056769707306033</v>
      </c>
      <c r="F12">
        <f t="shared" si="5"/>
        <v>-3.8571428571428568</v>
      </c>
      <c r="G12">
        <f t="shared" si="0"/>
        <v>23.981937004097528</v>
      </c>
      <c r="H12">
        <f t="shared" si="1"/>
        <v>7.7617807534710065E-2</v>
      </c>
      <c r="I12">
        <f t="shared" si="2"/>
        <v>69.439843332038578</v>
      </c>
      <c r="J12">
        <f>20+male08*(male64-male!A12)</f>
        <v>63.2</v>
      </c>
    </row>
    <row r="13" spans="1:10" x14ac:dyDescent="0.25">
      <c r="A13">
        <v>11</v>
      </c>
      <c r="B13" s="1">
        <v>99480.4</v>
      </c>
      <c r="C13" s="2">
        <f t="shared" si="3"/>
        <v>7.7402181736272571E-5</v>
      </c>
      <c r="D13">
        <f>IF(male!A13&lt;=male100,1/100 * 10 ^ ((male!A13-male100)/(male100-male1000)),1/100 * 10 ^ ((male!A13-male100)/(male10-male100)))</f>
        <v>1.5085907086001771E-4</v>
      </c>
      <c r="E13">
        <f t="shared" si="4"/>
        <v>-4.1112467976805407</v>
      </c>
      <c r="F13">
        <f t="shared" si="5"/>
        <v>-3.8214285714285712</v>
      </c>
      <c r="G13">
        <f t="shared" si="0"/>
        <v>23.903088516462518</v>
      </c>
      <c r="H13">
        <f t="shared" si="1"/>
        <v>8.0650441674518084E-2</v>
      </c>
      <c r="I13">
        <f t="shared" si="2"/>
        <v>68.445248726246788</v>
      </c>
      <c r="J13">
        <f>20+male08*(male64-male!A13)</f>
        <v>62.400000000000006</v>
      </c>
    </row>
    <row r="14" spans="1:10" x14ac:dyDescent="0.25">
      <c r="A14">
        <v>12</v>
      </c>
      <c r="B14" s="1">
        <v>99472.7</v>
      </c>
      <c r="C14" s="2">
        <f t="shared" si="3"/>
        <v>1.0153539614377884E-4</v>
      </c>
      <c r="D14">
        <f>IF(male!A14&lt;=male100,1/100 * 10 ^ ((male!A14-male100)/(male100-male1000)),1/100 * 10 ^ ((male!A14-male100)/(male10-male100)))</f>
        <v>1.6378937069540632E-4</v>
      </c>
      <c r="E14">
        <f t="shared" si="4"/>
        <v>-3.9933825324291585</v>
      </c>
      <c r="F14">
        <f t="shared" si="5"/>
        <v>-3.7857142857142856</v>
      </c>
      <c r="G14">
        <f t="shared" si="0"/>
        <v>23.821055858815754</v>
      </c>
      <c r="H14">
        <f t="shared" si="1"/>
        <v>8.3805543891701348E-2</v>
      </c>
      <c r="I14">
        <f t="shared" si="2"/>
        <v>67.450508243834946</v>
      </c>
      <c r="J14">
        <f>20+male08*(male64-male!A14)</f>
        <v>61.6</v>
      </c>
    </row>
    <row r="15" spans="1:10" x14ac:dyDescent="0.25">
      <c r="A15">
        <v>13</v>
      </c>
      <c r="B15" s="1">
        <v>99462.6</v>
      </c>
      <c r="C15" s="2">
        <f t="shared" si="3"/>
        <v>1.1562134913022582E-4</v>
      </c>
      <c r="D15">
        <f>IF(male!A15&lt;=male100,1/100 * 10 ^ ((male!A15-male100)/(male100-male1000)),1/100 * 10 ^ ((male!A15-male100)/(male10-male100)))</f>
        <v>1.7782794100389227E-4</v>
      </c>
      <c r="E15">
        <f t="shared" si="4"/>
        <v>-3.936961967356734</v>
      </c>
      <c r="F15">
        <f t="shared" si="5"/>
        <v>-3.7499999999999996</v>
      </c>
      <c r="G15">
        <f t="shared" si="0"/>
        <v>23.736308168621278</v>
      </c>
      <c r="H15">
        <f t="shared" si="1"/>
        <v>8.7065070437642791E-2</v>
      </c>
      <c r="I15">
        <f t="shared" si="2"/>
        <v>66.457306780503629</v>
      </c>
      <c r="J15">
        <f>20+male08*(male64-male!A15)</f>
        <v>60.800000000000004</v>
      </c>
    </row>
    <row r="16" spans="1:10" x14ac:dyDescent="0.25">
      <c r="A16">
        <v>14</v>
      </c>
      <c r="B16" s="1">
        <v>99451.1</v>
      </c>
      <c r="C16" s="2">
        <f t="shared" si="3"/>
        <v>1.2971198910830277E-4</v>
      </c>
      <c r="D16">
        <f>IF(male!A16&lt;=male100,1/100 * 10 ^ ((male!A16-male100)/(male100-male1000)),1/100 * 10 ^ ((male!A16-male100)/(male10-male100)))</f>
        <v>1.9306977288832496E-4</v>
      </c>
      <c r="E16">
        <f t="shared" si="4"/>
        <v>-3.8870198807937726</v>
      </c>
      <c r="F16">
        <f t="shared" si="5"/>
        <v>-3.714285714285714</v>
      </c>
      <c r="G16">
        <f t="shared" si="0"/>
        <v>23.648494766235903</v>
      </c>
      <c r="H16">
        <f t="shared" si="1"/>
        <v>9.044250899092654E-2</v>
      </c>
      <c r="I16">
        <f t="shared" si="2"/>
        <v>65.464933735137379</v>
      </c>
      <c r="J16">
        <f>20+male08*(male64-male!A16)</f>
        <v>60</v>
      </c>
    </row>
    <row r="17" spans="1:10" x14ac:dyDescent="0.25">
      <c r="A17">
        <v>15</v>
      </c>
      <c r="B17" s="1">
        <v>99438.2</v>
      </c>
      <c r="C17" s="2">
        <f t="shared" si="3"/>
        <v>1.7196610558106712E-4</v>
      </c>
      <c r="D17">
        <f>IF(male!A17&lt;=male100,1/100 * 10 ^ ((male!A17-male100)/(male100-male1000)),1/100 * 10 ^ ((male!A17-male100)/(male10-male100)))</f>
        <v>2.096179992453126E-4</v>
      </c>
      <c r="E17">
        <f t="shared" si="4"/>
        <v>-3.764557143846416</v>
      </c>
      <c r="F17">
        <f t="shared" si="5"/>
        <v>-3.6785714285714288</v>
      </c>
      <c r="G17">
        <f t="shared" si="0"/>
        <v>23.557490245803521</v>
      </c>
      <c r="H17">
        <f t="shared" si="1"/>
        <v>9.3942682853710421E-2</v>
      </c>
      <c r="I17">
        <f t="shared" si="2"/>
        <v>64.473361559104262</v>
      </c>
      <c r="J17">
        <f>20+male08*(male64-male!A17)</f>
        <v>59.2</v>
      </c>
    </row>
    <row r="18" spans="1:10" x14ac:dyDescent="0.25">
      <c r="A18">
        <v>16</v>
      </c>
      <c r="B18" s="1">
        <v>99421.1</v>
      </c>
      <c r="C18" s="2">
        <f t="shared" si="3"/>
        <v>2.0518783236162877E-4</v>
      </c>
      <c r="D18">
        <f>IF(male!A18&lt;=male100,1/100 * 10 ^ ((male!A18-male100)/(male100-male1000)),1/100 * 10 ^ ((male!A18-male100)/(male10-male100)))</f>
        <v>2.2758459260747879E-4</v>
      </c>
      <c r="E18">
        <f t="shared" si="4"/>
        <v>-3.6878483964592461</v>
      </c>
      <c r="F18">
        <f t="shared" si="5"/>
        <v>-3.6428571428571423</v>
      </c>
      <c r="G18">
        <f t="shared" si="0"/>
        <v>23.463824838215125</v>
      </c>
      <c r="H18">
        <f t="shared" si="1"/>
        <v>9.754519853018713E-2</v>
      </c>
      <c r="I18">
        <f t="shared" si="2"/>
        <v>63.484364701120008</v>
      </c>
      <c r="J18">
        <f>20+male08*(male64-male!A18)</f>
        <v>58.400000000000006</v>
      </c>
    </row>
    <row r="19" spans="1:10" x14ac:dyDescent="0.25">
      <c r="A19">
        <v>17</v>
      </c>
      <c r="B19" s="1">
        <v>99400.7</v>
      </c>
      <c r="C19" s="2">
        <f t="shared" si="3"/>
        <v>3.1086300197075254E-4</v>
      </c>
      <c r="D19">
        <f>IF(male!A19&lt;=male100,1/100 * 10 ^ ((male!A19-male100)/(male100-male1000)),1/100 * 10 ^ ((male!A19-male100)/(male10-male100)))</f>
        <v>2.4709112279856034E-4</v>
      </c>
      <c r="E19">
        <f t="shared" si="4"/>
        <v>-3.5074309633736358</v>
      </c>
      <c r="F19">
        <f t="shared" si="5"/>
        <v>-3.6071428571428568</v>
      </c>
      <c r="G19">
        <f t="shared" si="0"/>
        <v>23.367172491215623</v>
      </c>
      <c r="H19">
        <f t="shared" si="1"/>
        <v>0.10126259649170644</v>
      </c>
      <c r="I19">
        <f t="shared" si="2"/>
        <v>62.497290978700583</v>
      </c>
      <c r="J19">
        <f>20+male08*(male64-male!A19)</f>
        <v>57.6</v>
      </c>
    </row>
    <row r="20" spans="1:10" x14ac:dyDescent="0.25">
      <c r="A20">
        <v>18</v>
      </c>
      <c r="B20" s="1">
        <v>99369.8</v>
      </c>
      <c r="C20" s="2">
        <f t="shared" si="3"/>
        <v>4.0153044486361783E-4</v>
      </c>
      <c r="D20">
        <f>IF(male!A20&lt;=male100,1/100 * 10 ^ ((male!A20-male100)/(male100-male1000)),1/100 * 10 ^ ((male!A20-male100)/(male10-male100)))</f>
        <v>2.6826957952797245E-4</v>
      </c>
      <c r="E20">
        <f t="shared" si="4"/>
        <v>-3.396281520036613</v>
      </c>
      <c r="F20">
        <f t="shared" si="5"/>
        <v>-3.5714285714285716</v>
      </c>
      <c r="G20">
        <f t="shared" si="0"/>
        <v>23.269092890933461</v>
      </c>
      <c r="H20">
        <f t="shared" si="1"/>
        <v>0.10503488881025118</v>
      </c>
      <c r="I20">
        <f t="shared" si="2"/>
        <v>61.516569635709473</v>
      </c>
      <c r="J20">
        <f>20+male08*(male64-male!A20)</f>
        <v>56.800000000000004</v>
      </c>
    </row>
    <row r="21" spans="1:10" x14ac:dyDescent="0.25">
      <c r="A21">
        <v>19</v>
      </c>
      <c r="B21" s="1">
        <v>99329.9</v>
      </c>
      <c r="C21" s="2">
        <f t="shared" si="3"/>
        <v>4.5404253905411432E-4</v>
      </c>
      <c r="D21">
        <f>IF(male!A21&lt;=male100,1/100 * 10 ^ ((male!A21-male100)/(male100-male1000)),1/100 * 10 ^ ((male!A21-male100)/(male10-male100)))</f>
        <v>2.9126326549087358E-4</v>
      </c>
      <c r="E21">
        <f t="shared" si="4"/>
        <v>-3.3429034563697519</v>
      </c>
      <c r="F21">
        <f t="shared" si="5"/>
        <v>-3.5357142857142851</v>
      </c>
      <c r="G21">
        <f t="shared" si="0"/>
        <v>23.169159729584134</v>
      </c>
      <c r="H21">
        <f t="shared" si="1"/>
        <v>0.10887847193907137</v>
      </c>
      <c r="I21">
        <f t="shared" si="2"/>
        <v>60.541079487511048</v>
      </c>
      <c r="J21">
        <f>20+male08*(male64-male!A21)</f>
        <v>56</v>
      </c>
    </row>
    <row r="22" spans="1:10" x14ac:dyDescent="0.25">
      <c r="A22">
        <v>20</v>
      </c>
      <c r="B22" s="1">
        <v>99284.800000000003</v>
      </c>
      <c r="C22" s="2">
        <f t="shared" si="3"/>
        <v>5.2576023721654362E-4</v>
      </c>
      <c r="D22">
        <f>IF(male!A22&lt;=male100,1/100 * 10 ^ ((male!A22-male100)/(male100-male1000)),1/100 * 10 ^ ((male!A22-male100)/(male10-male100)))</f>
        <v>3.1622776601683783E-4</v>
      </c>
      <c r="E22">
        <f t="shared" si="4"/>
        <v>-3.2792122622966664</v>
      </c>
      <c r="F22">
        <f t="shared" si="5"/>
        <v>-3.5</v>
      </c>
      <c r="G22">
        <f t="shared" si="0"/>
        <v>23.066399245247649</v>
      </c>
      <c r="H22">
        <f t="shared" si="1"/>
        <v>0.11283079825970545</v>
      </c>
      <c r="I22">
        <f t="shared" si="2"/>
        <v>59.568353075058049</v>
      </c>
      <c r="J22">
        <f>20+male08*(male64-male!A22)</f>
        <v>55.2</v>
      </c>
    </row>
    <row r="23" spans="1:10" x14ac:dyDescent="0.25">
      <c r="A23">
        <v>21</v>
      </c>
      <c r="B23" s="1">
        <v>99232.6</v>
      </c>
      <c r="C23" s="2">
        <f t="shared" si="3"/>
        <v>5.0688987288454509E-4</v>
      </c>
      <c r="D23">
        <f>IF(male!A23&lt;=male100,1/100 * 10 ^ ((male!A23-male100)/(male100-male1000)),1/100 * 10 ^ ((male!A23-male100)/(male10-male100)))</f>
        <v>3.4333200182819944E-4</v>
      </c>
      <c r="E23">
        <f t="shared" si="4"/>
        <v>-3.295086385427406</v>
      </c>
      <c r="F23">
        <f t="shared" si="5"/>
        <v>-3.464285714285714</v>
      </c>
      <c r="G23">
        <f t="shared" si="0"/>
        <v>22.961127262773989</v>
      </c>
      <c r="H23">
        <f t="shared" si="1"/>
        <v>0.11687972066253846</v>
      </c>
      <c r="I23">
        <f t="shared" si="2"/>
        <v>58.599425202872077</v>
      </c>
      <c r="J23">
        <f>20+male08*(male64-male!A23)</f>
        <v>54.4</v>
      </c>
    </row>
    <row r="24" spans="1:10" x14ac:dyDescent="0.25">
      <c r="A24">
        <v>22</v>
      </c>
      <c r="B24" s="1">
        <v>99182.3</v>
      </c>
      <c r="C24" s="2">
        <f t="shared" si="3"/>
        <v>4.9706449638698552E-4</v>
      </c>
      <c r="D24">
        <f>IF(male!A24&lt;=male100,1/100 * 10 ^ ((male!A24-male100)/(male100-male1000)),1/100 * 10 ^ ((male!A24-male100)/(male10-male100)))</f>
        <v>3.7275937203149395E-4</v>
      </c>
      <c r="E24">
        <f t="shared" si="4"/>
        <v>-3.3035872559192803</v>
      </c>
      <c r="F24">
        <f t="shared" si="5"/>
        <v>-3.4285714285714284</v>
      </c>
      <c r="G24">
        <f t="shared" si="0"/>
        <v>22.851155372526993</v>
      </c>
      <c r="H24">
        <f t="shared" si="1"/>
        <v>0.12110940874896134</v>
      </c>
      <c r="I24">
        <f t="shared" si="2"/>
        <v>57.628890148610424</v>
      </c>
      <c r="J24">
        <f>20+male08*(male64-male!A24)</f>
        <v>53.6</v>
      </c>
    </row>
    <row r="25" spans="1:10" x14ac:dyDescent="0.25">
      <c r="A25">
        <v>23</v>
      </c>
      <c r="B25" s="1">
        <v>99133</v>
      </c>
      <c r="C25" s="2">
        <f t="shared" si="3"/>
        <v>5.2353908385698185E-4</v>
      </c>
      <c r="D25">
        <f>IF(male!A25&lt;=male100,1/100 * 10 ^ ((male!A25-male100)/(male100-male1000)),1/100 * 10 ^ ((male!A25-male100)/(male10-male100)))</f>
        <v>4.0470899507597592E-4</v>
      </c>
      <c r="E25">
        <f t="shared" si="4"/>
        <v>-3.2810508913111653</v>
      </c>
      <c r="F25">
        <f t="shared" si="5"/>
        <v>-3.3928571428571428</v>
      </c>
      <c r="G25">
        <f t="shared" si="0"/>
        <v>22.736503095889031</v>
      </c>
      <c r="H25">
        <f t="shared" si="1"/>
        <v>0.12551911169657523</v>
      </c>
      <c r="I25">
        <f t="shared" si="2"/>
        <v>56.657301013653615</v>
      </c>
      <c r="J25">
        <f>20+male08*(male64-male!A25)</f>
        <v>52.800000000000004</v>
      </c>
    </row>
    <row r="26" spans="1:10" x14ac:dyDescent="0.25">
      <c r="A26">
        <v>24</v>
      </c>
      <c r="B26" s="1">
        <v>99081.1</v>
      </c>
      <c r="C26" s="2">
        <f t="shared" si="3"/>
        <v>5.5611009566916211E-4</v>
      </c>
      <c r="D26">
        <f>IF(male!A26&lt;=male100,1/100 * 10 ^ ((male!A26-male100)/(male100-male1000)),1/100 * 10 ^ ((male!A26-male100)/(male10-male100)))</f>
        <v>4.393970560760789E-4</v>
      </c>
      <c r="E26">
        <f t="shared" si="4"/>
        <v>-3.254839220633206</v>
      </c>
      <c r="F26">
        <f t="shared" si="5"/>
        <v>-3.3571428571428572</v>
      </c>
      <c r="G26">
        <f t="shared" si="0"/>
        <v>22.617804524384145</v>
      </c>
      <c r="H26">
        <f t="shared" si="1"/>
        <v>0.13008444136984007</v>
      </c>
      <c r="I26">
        <f t="shared" si="2"/>
        <v>55.686716955973672</v>
      </c>
      <c r="J26">
        <f>20+male08*(male64-male!A26)</f>
        <v>52</v>
      </c>
    </row>
    <row r="27" spans="1:10" x14ac:dyDescent="0.25">
      <c r="A27">
        <v>25</v>
      </c>
      <c r="B27" s="1">
        <v>99026</v>
      </c>
      <c r="C27" s="2">
        <f t="shared" si="3"/>
        <v>6.0085230141578982E-4</v>
      </c>
      <c r="D27">
        <f>IF(male!A27&lt;=male100,1/100 * 10 ^ ((male!A27-male100)/(male100-male1000)),1/100 * 10 ^ ((male!A27-male100)/(male10-male100)))</f>
        <v>4.7705826961439281E-4</v>
      </c>
      <c r="E27">
        <f t="shared" si="4"/>
        <v>-3.2212322710310834</v>
      </c>
      <c r="F27">
        <f t="shared" si="5"/>
        <v>-3.3214285714285712</v>
      </c>
      <c r="G27">
        <f t="shared" si="0"/>
        <v>22.495026416652156</v>
      </c>
      <c r="H27">
        <f t="shared" si="1"/>
        <v>0.13480667628260889</v>
      </c>
      <c r="I27">
        <f t="shared" si="2"/>
        <v>54.717423922874026</v>
      </c>
      <c r="J27">
        <f>20+male08*(male64-male!A27)</f>
        <v>51.2</v>
      </c>
    </row>
    <row r="28" spans="1:10" x14ac:dyDescent="0.25">
      <c r="A28">
        <v>26</v>
      </c>
      <c r="B28" s="1">
        <v>98966.5</v>
      </c>
      <c r="C28" s="2">
        <f t="shared" si="3"/>
        <v>6.0727619952211933E-4</v>
      </c>
      <c r="D28">
        <f>IF(male!A28&lt;=male100,1/100 * 10 ^ ((male!A28-male100)/(male100-male1000)),1/100 * 10 ^ ((male!A28-male100)/(male10-male100)))</f>
        <v>5.1794746792312087E-4</v>
      </c>
      <c r="E28">
        <f t="shared" si="4"/>
        <v>-3.2166137394912364</v>
      </c>
      <c r="F28">
        <f t="shared" si="5"/>
        <v>-3.2857142857142856</v>
      </c>
      <c r="G28">
        <f t="shared" si="0"/>
        <v>22.368267498323295</v>
      </c>
      <c r="H28">
        <f t="shared" si="1"/>
        <v>0.13968201929525742</v>
      </c>
      <c r="I28">
        <f t="shared" si="2"/>
        <v>53.750020172346431</v>
      </c>
      <c r="J28">
        <f>20+male08*(male64-male!A28)</f>
        <v>50.400000000000006</v>
      </c>
    </row>
    <row r="29" spans="1:10" x14ac:dyDescent="0.25">
      <c r="A29">
        <v>27</v>
      </c>
      <c r="B29" s="1">
        <v>98906.4</v>
      </c>
      <c r="C29" s="2">
        <f t="shared" si="3"/>
        <v>6.2988846020063779E-4</v>
      </c>
      <c r="D29">
        <f>IF(male!A29&lt;=male100,1/100 * 10 ^ ((male!A29-male100)/(male100-male1000)),1/100 * 10 ^ ((male!A29-male100)/(male10-male100)))</f>
        <v>5.6234132519034888E-4</v>
      </c>
      <c r="E29">
        <f t="shared" si="4"/>
        <v>-3.2007363480195394</v>
      </c>
      <c r="F29">
        <f t="shared" si="5"/>
        <v>-3.2499999999999996</v>
      </c>
      <c r="G29">
        <f t="shared" si="0"/>
        <v>22.236501896618673</v>
      </c>
      <c r="H29">
        <f t="shared" si="1"/>
        <v>0.14474992705312753</v>
      </c>
      <c r="I29">
        <f t="shared" si="2"/>
        <v>52.782377291929784</v>
      </c>
      <c r="J29">
        <f>20+male08*(male64-male!A29)</f>
        <v>49.6</v>
      </c>
    </row>
    <row r="30" spans="1:10" x14ac:dyDescent="0.25">
      <c r="A30">
        <v>28</v>
      </c>
      <c r="B30" s="1">
        <v>98844.1</v>
      </c>
      <c r="C30" s="2">
        <f t="shared" si="3"/>
        <v>6.8087017839206293E-4</v>
      </c>
      <c r="D30">
        <f>IF(male!A30&lt;=male100,1/100 * 10 ^ ((male!A30-male100)/(male100-male1000)),1/100 * 10 ^ ((male!A30-male100)/(male10-male100)))</f>
        <v>6.1054022965853277E-4</v>
      </c>
      <c r="E30">
        <f t="shared" si="4"/>
        <v>-3.1669356871807319</v>
      </c>
      <c r="F30">
        <f t="shared" si="5"/>
        <v>-3.214285714285714</v>
      </c>
      <c r="G30">
        <f t="shared" si="0"/>
        <v>22.099882433400008</v>
      </c>
      <c r="H30">
        <f t="shared" si="1"/>
        <v>0.15000452179230689</v>
      </c>
      <c r="I30">
        <f t="shared" si="2"/>
        <v>51.815330114660597</v>
      </c>
      <c r="J30">
        <f>20+male08*(male64-male!A30)</f>
        <v>48.8</v>
      </c>
    </row>
    <row r="31" spans="1:10" x14ac:dyDescent="0.25">
      <c r="A31">
        <v>29</v>
      </c>
      <c r="B31" s="1">
        <v>98776.8</v>
      </c>
      <c r="C31" s="2">
        <f t="shared" si="3"/>
        <v>7.2790371828211414E-4</v>
      </c>
      <c r="D31">
        <f>IF(male!A31&lt;=male100,1/100 * 10 ^ ((male!A31-male100)/(male100-male1000)),1/100 * 10 ^ ((male!A31-male100)/(male10-male100)))</f>
        <v>6.6287031618264428E-4</v>
      </c>
      <c r="E31">
        <f t="shared" si="4"/>
        <v>-3.1379260621486771</v>
      </c>
      <c r="F31">
        <f t="shared" si="5"/>
        <v>-3.1785714285714284</v>
      </c>
      <c r="G31">
        <f t="shared" si="0"/>
        <v>21.958828842447247</v>
      </c>
      <c r="H31">
        <f t="shared" si="1"/>
        <v>0.15542965990587462</v>
      </c>
      <c r="I31">
        <f t="shared" si="2"/>
        <v>50.850292997814506</v>
      </c>
      <c r="J31">
        <f>20+male08*(male64-male!A31)</f>
        <v>48</v>
      </c>
    </row>
    <row r="32" spans="1:10" x14ac:dyDescent="0.25">
      <c r="A32">
        <v>30</v>
      </c>
      <c r="B32" s="1">
        <v>98704.9</v>
      </c>
      <c r="C32" s="2">
        <f t="shared" si="3"/>
        <v>7.6997190615663458E-4</v>
      </c>
      <c r="D32">
        <f>IF(male!A32&lt;=male100,1/100 * 10 ^ ((male!A32-male100)/(male100-male1000)),1/100 * 10 ^ ((male!A32-male100)/(male10-male100)))</f>
        <v>7.1968567300115195E-4</v>
      </c>
      <c r="E32">
        <f t="shared" si="4"/>
        <v>-3.1135251205726275</v>
      </c>
      <c r="F32">
        <f t="shared" si="5"/>
        <v>-3.1428571428571428</v>
      </c>
      <c r="G32">
        <f t="shared" si="0"/>
        <v>21.813059803483203</v>
      </c>
      <c r="H32">
        <f t="shared" si="1"/>
        <v>0.1610361614044917</v>
      </c>
      <c r="I32">
        <f t="shared" si="2"/>
        <v>49.88696986052895</v>
      </c>
      <c r="J32">
        <f>20+male08*(male64-male!A32)</f>
        <v>47.2</v>
      </c>
    </row>
    <row r="33" spans="1:10" x14ac:dyDescent="0.25">
      <c r="A33">
        <v>31</v>
      </c>
      <c r="B33" s="1">
        <v>98628.9</v>
      </c>
      <c r="C33" s="2">
        <f t="shared" si="3"/>
        <v>8.344410208365739E-4</v>
      </c>
      <c r="D33">
        <f>IF(male!A33&lt;=male100,1/100 * 10 ^ ((male!A33-male100)/(male100-male1000)),1/100 * 10 ^ ((male!A33-male100)/(male10-male100)))</f>
        <v>7.8137073765180919E-4</v>
      </c>
      <c r="E33">
        <f t="shared" si="4"/>
        <v>-3.0786043542878208</v>
      </c>
      <c r="F33">
        <f t="shared" si="5"/>
        <v>-3.1071428571428572</v>
      </c>
      <c r="G33">
        <f t="shared" si="0"/>
        <v>21.662261528423233</v>
      </c>
      <c r="H33">
        <f t="shared" si="1"/>
        <v>0.16683609506064431</v>
      </c>
      <c r="I33">
        <f t="shared" si="2"/>
        <v>48.925025741811218</v>
      </c>
      <c r="J33">
        <f>20+male08*(male64-male!A33)</f>
        <v>46.400000000000006</v>
      </c>
    </row>
    <row r="34" spans="1:10" x14ac:dyDescent="0.25">
      <c r="A34">
        <v>32</v>
      </c>
      <c r="B34" s="1">
        <v>98546.6</v>
      </c>
      <c r="C34" s="2">
        <f t="shared" si="3"/>
        <v>8.5847710626247697E-4</v>
      </c>
      <c r="D34">
        <f>IF(male!A34&lt;=male100,1/100 * 10 ^ ((male!A34-male100)/(male100-male1000)),1/100 * 10 ^ ((male!A34-male100)/(male10-male100)))</f>
        <v>8.4834289824407176E-4</v>
      </c>
      <c r="E34">
        <f t="shared" si="4"/>
        <v>-3.0662712820481426</v>
      </c>
      <c r="F34">
        <f t="shared" si="5"/>
        <v>-3.0714285714285712</v>
      </c>
      <c r="G34">
        <f t="shared" ref="G34:G65" si="6">1 + G35/(1+i_) * (1-C34)</f>
        <v>21.506698060644716</v>
      </c>
      <c r="H34">
        <f t="shared" ref="H34:H65" si="7">C34/(1+i_) + (1-C34) * H35 / (1+i_)</f>
        <v>0.17281930535981824</v>
      </c>
      <c r="I34">
        <f t="shared" ref="I34:I65" si="8">(I35+1)*(1-C34)+ 0.5 * C34</f>
        <v>47.965467315833564</v>
      </c>
      <c r="J34">
        <f>20+male08*(male64-male!A34)</f>
        <v>45.6</v>
      </c>
    </row>
    <row r="35" spans="1:10" x14ac:dyDescent="0.25">
      <c r="A35">
        <v>33</v>
      </c>
      <c r="B35" s="1">
        <v>98462</v>
      </c>
      <c r="C35" s="2">
        <f t="shared" si="3"/>
        <v>9.5772988564119064E-4</v>
      </c>
      <c r="D35">
        <f>IF(male!A35&lt;=male100,1/100 * 10 ^ ((male!A35-male100)/(male100-male1000)),1/100 * 10 ^ ((male!A35-male100)/(male10-male100)))</f>
        <v>9.2105531768948122E-4</v>
      </c>
      <c r="E35">
        <f t="shared" si="4"/>
        <v>-3.0187569603543021</v>
      </c>
      <c r="F35">
        <f t="shared" si="5"/>
        <v>-3.035714285714286</v>
      </c>
      <c r="G35">
        <f t="shared" si="6"/>
        <v>21.345290426227944</v>
      </c>
      <c r="H35">
        <f t="shared" si="7"/>
        <v>0.17902729129892483</v>
      </c>
      <c r="I35">
        <f t="shared" si="8"/>
        <v>47.006250344158403</v>
      </c>
      <c r="J35">
        <f>20+male08*(male64-male!A35)</f>
        <v>44.8</v>
      </c>
    </row>
    <row r="36" spans="1:10" x14ac:dyDescent="0.25">
      <c r="A36">
        <v>34</v>
      </c>
      <c r="B36" s="1">
        <v>98367.7</v>
      </c>
      <c r="C36" s="2">
        <f t="shared" si="3"/>
        <v>9.8914582733969489E-4</v>
      </c>
      <c r="D36">
        <f>IF(male!A36&lt;=male100,1/100 * 10 ^ ((male!A36-male100)/(male100-male1000)),1/100 * 10 ^ ((male!A36-male100)/(male10-male100)))</f>
        <v>1E-3</v>
      </c>
      <c r="E36">
        <f t="shared" si="4"/>
        <v>-3.0047396767139736</v>
      </c>
      <c r="F36">
        <f t="shared" si="5"/>
        <v>-2.9999999999999996</v>
      </c>
      <c r="G36">
        <f t="shared" si="6"/>
        <v>21.1793861743758</v>
      </c>
      <c r="H36">
        <f t="shared" si="7"/>
        <v>0.18540822406246893</v>
      </c>
      <c r="I36">
        <f t="shared" si="8"/>
        <v>46.050833468572762</v>
      </c>
      <c r="J36">
        <f>20+male08*(male64-male!A36)</f>
        <v>44</v>
      </c>
    </row>
    <row r="37" spans="1:10" x14ac:dyDescent="0.25">
      <c r="A37">
        <v>35</v>
      </c>
      <c r="B37" s="1">
        <v>98270.399999999994</v>
      </c>
      <c r="C37" s="2">
        <f t="shared" si="3"/>
        <v>1.1000260505705816E-3</v>
      </c>
      <c r="D37">
        <f>IF(male!A37&lt;=male100,1/100 * 10 ^ ((male!A37-male100)/(male100-male1000)),1/100 * 10 ^ ((male!A37-male100)/(male10-male100)))</f>
        <v>1.0857111194022039E-3</v>
      </c>
      <c r="E37">
        <f t="shared" si="4"/>
        <v>-2.9585970298553295</v>
      </c>
      <c r="F37">
        <f t="shared" si="5"/>
        <v>-2.964285714285714</v>
      </c>
      <c r="G37">
        <f t="shared" si="6"/>
        <v>21.007340944990069</v>
      </c>
      <c r="H37">
        <f t="shared" si="7"/>
        <v>0.19202534826961234</v>
      </c>
      <c r="I37">
        <f t="shared" si="8"/>
        <v>45.095934496924052</v>
      </c>
      <c r="J37">
        <f>20+male08*(male64-male!A37)</f>
        <v>43.2</v>
      </c>
    </row>
    <row r="38" spans="1:10" x14ac:dyDescent="0.25">
      <c r="A38">
        <v>36</v>
      </c>
      <c r="B38" s="1">
        <v>98162.3</v>
      </c>
      <c r="C38" s="2">
        <f t="shared" si="3"/>
        <v>1.1542109343404027E-3</v>
      </c>
      <c r="D38">
        <f>IF(male!A38&lt;=male100,1/100 * 10 ^ ((male!A38-male100)/(male100-male1000)),1/100 * 10 ^ ((male!A38-male100)/(male10-male100)))</f>
        <v>1.1787686347935874E-3</v>
      </c>
      <c r="E38">
        <f t="shared" si="4"/>
        <v>-2.9377148157480226</v>
      </c>
      <c r="F38">
        <f t="shared" si="5"/>
        <v>-2.9285714285714284</v>
      </c>
      <c r="G38">
        <f t="shared" si="6"/>
        <v>20.830548729039293</v>
      </c>
      <c r="H38">
        <f t="shared" si="7"/>
        <v>0.19882504888310365</v>
      </c>
      <c r="I38">
        <f t="shared" si="8"/>
        <v>44.145045209683609</v>
      </c>
      <c r="J38">
        <f>20+male08*(male64-male!A38)</f>
        <v>42.400000000000006</v>
      </c>
    </row>
    <row r="39" spans="1:10" x14ac:dyDescent="0.25">
      <c r="A39">
        <v>37</v>
      </c>
      <c r="B39" s="1">
        <v>98049</v>
      </c>
      <c r="C39" s="2">
        <f t="shared" si="3"/>
        <v>1.3513651337596507E-3</v>
      </c>
      <c r="D39">
        <f>IF(male!A39&lt;=male100,1/100 * 10 ^ ((male!A39-male100)/(male100-male1000)),1/100 * 10 ^ ((male!A39-male100)/(male10-male100)))</f>
        <v>1.2798022139979535E-3</v>
      </c>
      <c r="E39">
        <f t="shared" si="4"/>
        <v>-2.8692272903918981</v>
      </c>
      <c r="F39">
        <f t="shared" si="5"/>
        <v>-2.8928571428571423</v>
      </c>
      <c r="G39">
        <f t="shared" si="6"/>
        <v>20.64760236662033</v>
      </c>
      <c r="H39">
        <f t="shared" si="7"/>
        <v>0.20586144743767912</v>
      </c>
      <c r="I39">
        <f t="shared" si="8"/>
        <v>43.195479009337426</v>
      </c>
      <c r="J39">
        <f>20+male08*(male64-male!A39)</f>
        <v>41.6</v>
      </c>
    </row>
    <row r="40" spans="1:10" x14ac:dyDescent="0.25">
      <c r="A40">
        <v>38</v>
      </c>
      <c r="B40" s="1">
        <v>97916.5</v>
      </c>
      <c r="C40" s="2">
        <f t="shared" si="3"/>
        <v>1.3164277726429579E-3</v>
      </c>
      <c r="D40">
        <f>IF(male!A40&lt;=male100,1/100 * 10 ^ ((male!A40-male100)/(male100-male1000)),1/100 * 10 ^ ((male!A40-male100)/(male10-male100)))</f>
        <v>1.3894954943731374E-3</v>
      </c>
      <c r="E40">
        <f t="shared" si="4"/>
        <v>-2.8806029639814676</v>
      </c>
      <c r="F40">
        <f t="shared" si="5"/>
        <v>-2.8571428571428572</v>
      </c>
      <c r="G40">
        <f t="shared" si="6"/>
        <v>20.461156955391044</v>
      </c>
      <c r="H40">
        <f t="shared" si="7"/>
        <v>0.21303242479265169</v>
      </c>
      <c r="I40">
        <f t="shared" si="8"/>
        <v>42.253254266507945</v>
      </c>
      <c r="J40">
        <f>20+male08*(male64-male!A40)</f>
        <v>40.799999999999997</v>
      </c>
    </row>
    <row r="41" spans="1:10" x14ac:dyDescent="0.25">
      <c r="A41">
        <v>39</v>
      </c>
      <c r="B41" s="1">
        <v>97787.6</v>
      </c>
      <c r="C41" s="2">
        <f t="shared" si="3"/>
        <v>1.4572399772568301E-3</v>
      </c>
      <c r="D41">
        <f>IF(male!A41&lt;=male100,1/100 * 10 ^ ((male!A41-male100)/(male100-male1000)),1/100 * 10 ^ ((male!A41-male100)/(male10-male100)))</f>
        <v>1.5085907086001785E-3</v>
      </c>
      <c r="E41">
        <f t="shared" si="4"/>
        <v>-2.8364689230299764</v>
      </c>
      <c r="F41">
        <f t="shared" si="5"/>
        <v>-2.8214285714285712</v>
      </c>
      <c r="G41">
        <f t="shared" si="6"/>
        <v>20.266282330514798</v>
      </c>
      <c r="H41">
        <f t="shared" si="7"/>
        <v>0.22052760267250726</v>
      </c>
      <c r="I41">
        <f t="shared" si="8"/>
        <v>41.308291863043223</v>
      </c>
      <c r="J41">
        <f>20+male08*(male64-male!A41)</f>
        <v>40</v>
      </c>
    </row>
    <row r="42" spans="1:10" x14ac:dyDescent="0.25">
      <c r="A42">
        <v>40</v>
      </c>
      <c r="B42" s="1">
        <v>97645.1</v>
      </c>
      <c r="C42" s="2">
        <f t="shared" si="3"/>
        <v>1.6058153455729258E-3</v>
      </c>
      <c r="D42">
        <f>IF(male!A42&lt;=male100,1/100 * 10 ^ ((male!A42-male100)/(male100-male1000)),1/100 * 10 ^ ((male!A42-male100)/(male10-male100)))</f>
        <v>1.6378937069540639E-3</v>
      </c>
      <c r="E42">
        <f t="shared" si="4"/>
        <v>-2.7943043961740126</v>
      </c>
      <c r="F42">
        <f t="shared" si="5"/>
        <v>-2.7857142857142851</v>
      </c>
      <c r="G42">
        <f t="shared" si="6"/>
        <v>20.066174855926072</v>
      </c>
      <c r="H42">
        <f t="shared" si="7"/>
        <v>0.22822404400284288</v>
      </c>
      <c r="I42">
        <f t="shared" si="8"/>
        <v>40.367846122196866</v>
      </c>
      <c r="J42">
        <f>20+male08*(male64-male!A42)</f>
        <v>39.200000000000003</v>
      </c>
    </row>
    <row r="43" spans="1:10" x14ac:dyDescent="0.25">
      <c r="A43">
        <v>41</v>
      </c>
      <c r="B43" s="1">
        <v>97488.3</v>
      </c>
      <c r="C43" s="2">
        <f t="shared" si="3"/>
        <v>1.6996911424242405E-3</v>
      </c>
      <c r="D43">
        <f>IF(male!A43&lt;=male100,1/100 * 10 ^ ((male!A43-male100)/(male100-male1000)),1/100 * 10 ^ ((male!A43-male100)/(male10-male100)))</f>
        <v>1.7782794100389223E-3</v>
      </c>
      <c r="E43">
        <f t="shared" si="4"/>
        <v>-2.7696299888142084</v>
      </c>
      <c r="F43">
        <f t="shared" si="5"/>
        <v>-2.75</v>
      </c>
      <c r="G43">
        <f t="shared" si="6"/>
        <v>19.860714490265625</v>
      </c>
      <c r="H43">
        <f t="shared" si="7"/>
        <v>0.23612636575901386</v>
      </c>
      <c r="I43">
        <f t="shared" si="8"/>
        <v>39.431969491585406</v>
      </c>
      <c r="J43">
        <f>20+male08*(male64-male!A43)</f>
        <v>38.400000000000006</v>
      </c>
    </row>
    <row r="44" spans="1:10" x14ac:dyDescent="0.25">
      <c r="A44">
        <v>42</v>
      </c>
      <c r="B44" s="1">
        <v>97322.6</v>
      </c>
      <c r="C44" s="2">
        <f t="shared" si="3"/>
        <v>1.8474640011672818E-3</v>
      </c>
      <c r="D44">
        <f>IF(male!A44&lt;=male100,1/100 * 10 ^ ((male!A44-male100)/(male100-male1000)),1/100 * 10 ^ ((male!A44-male100)/(male10-male100)))</f>
        <v>1.9306977288832501E-3</v>
      </c>
      <c r="E44">
        <f t="shared" si="4"/>
        <v>-2.7334240153129592</v>
      </c>
      <c r="F44">
        <f t="shared" si="5"/>
        <v>-2.714285714285714</v>
      </c>
      <c r="G44">
        <f t="shared" si="6"/>
        <v>19.648539518457344</v>
      </c>
      <c r="H44">
        <f t="shared" si="7"/>
        <v>0.24428694159779385</v>
      </c>
      <c r="I44">
        <f t="shared" si="8"/>
        <v>38.49825447929387</v>
      </c>
      <c r="J44">
        <f>20+male08*(male64-male!A44)</f>
        <v>37.6</v>
      </c>
    </row>
    <row r="45" spans="1:10" x14ac:dyDescent="0.25">
      <c r="A45">
        <v>43</v>
      </c>
      <c r="B45" s="1">
        <v>97142.8</v>
      </c>
      <c r="C45" s="2">
        <f t="shared" si="3"/>
        <v>2.0155894209349834E-3</v>
      </c>
      <c r="D45">
        <f>IF(male!A45&lt;=male100,1/100 * 10 ^ ((male!A45-male100)/(male100-male1000)),1/100 * 10 ^ ((male!A45-male100)/(male10-male100)))</f>
        <v>2.0961799924531263E-3</v>
      </c>
      <c r="E45">
        <f t="shared" si="4"/>
        <v>-2.6955979297574362</v>
      </c>
      <c r="F45">
        <f t="shared" si="5"/>
        <v>-2.6785714285714288</v>
      </c>
      <c r="G45">
        <f t="shared" si="6"/>
        <v>19.430378023122429</v>
      </c>
      <c r="H45">
        <f t="shared" si="7"/>
        <v>0.25267776834144445</v>
      </c>
      <c r="I45">
        <f t="shared" si="8"/>
        <v>37.56858481932295</v>
      </c>
      <c r="J45">
        <f>20+male08*(male64-male!A45)</f>
        <v>36.799999999999997</v>
      </c>
    </row>
    <row r="46" spans="1:10" x14ac:dyDescent="0.25">
      <c r="A46">
        <v>44</v>
      </c>
      <c r="B46" s="1">
        <v>96947</v>
      </c>
      <c r="C46" s="2">
        <f t="shared" si="3"/>
        <v>2.2104861419126216E-3</v>
      </c>
      <c r="D46">
        <f>IF(male!A46&lt;=male100,1/100 * 10 ^ ((male!A46-male100)/(male100-male1000)),1/100 * 10 ^ ((male!A46-male100)/(male10-male100)))</f>
        <v>2.2758459260747879E-3</v>
      </c>
      <c r="E46">
        <f t="shared" si="4"/>
        <v>-2.6555122034496894</v>
      </c>
      <c r="F46">
        <f t="shared" si="5"/>
        <v>-2.6428571428571428</v>
      </c>
      <c r="G46">
        <f t="shared" si="6"/>
        <v>19.206305169562349</v>
      </c>
      <c r="H46">
        <f t="shared" si="7"/>
        <v>0.26129595501683223</v>
      </c>
      <c r="I46">
        <f t="shared" si="8"/>
        <v>36.643450765743403</v>
      </c>
      <c r="J46">
        <f>20+male08*(male64-male!A46)</f>
        <v>36</v>
      </c>
    </row>
    <row r="47" spans="1:10" x14ac:dyDescent="0.25">
      <c r="A47">
        <v>45</v>
      </c>
      <c r="B47" s="1">
        <v>96732.7</v>
      </c>
      <c r="C47" s="2">
        <f t="shared" si="3"/>
        <v>2.4655571487201332E-3</v>
      </c>
      <c r="D47">
        <f>IF(male!A47&lt;=male100,1/100 * 10 ^ ((male!A47-male100)/(male100-male1000)),1/100 * 10 ^ ((male!A47-male100)/(male10-male100)))</f>
        <v>2.470911227985604E-3</v>
      </c>
      <c r="E47">
        <f t="shared" si="4"/>
        <v>-2.6080849265799504</v>
      </c>
      <c r="F47">
        <f t="shared" si="5"/>
        <v>-2.6071428571428568</v>
      </c>
      <c r="G47">
        <f t="shared" si="6"/>
        <v>18.976504676955191</v>
      </c>
      <c r="H47">
        <f t="shared" si="7"/>
        <v>0.27013443550172284</v>
      </c>
      <c r="I47">
        <f t="shared" si="8"/>
        <v>35.723522359931287</v>
      </c>
      <c r="J47">
        <f>20+male08*(male64-male!A47)</f>
        <v>35.200000000000003</v>
      </c>
    </row>
    <row r="48" spans="1:10" x14ac:dyDescent="0.25">
      <c r="A48">
        <v>46</v>
      </c>
      <c r="B48" s="1">
        <v>96494.2</v>
      </c>
      <c r="C48" s="2">
        <f t="shared" si="3"/>
        <v>2.6467912061035191E-3</v>
      </c>
      <c r="D48">
        <f>IF(male!A48&lt;=male100,1/100 * 10 ^ ((male!A48-male100)/(male100-male1000)),1/100 * 10 ^ ((male!A48-male100)/(male10-male100)))</f>
        <v>2.6826957952797259E-3</v>
      </c>
      <c r="E48">
        <f t="shared" si="4"/>
        <v>-2.5772803169584177</v>
      </c>
      <c r="F48">
        <f t="shared" si="5"/>
        <v>-2.5714285714285712</v>
      </c>
      <c r="G48">
        <f t="shared" si="6"/>
        <v>18.741773778352311</v>
      </c>
      <c r="H48">
        <f t="shared" si="7"/>
        <v>0.27916254698644893</v>
      </c>
      <c r="I48">
        <f t="shared" si="8"/>
        <v>34.810582619333857</v>
      </c>
      <c r="J48">
        <f>20+male08*(male64-male!A48)</f>
        <v>34.4</v>
      </c>
    </row>
    <row r="49" spans="1:10" x14ac:dyDescent="0.25">
      <c r="A49">
        <v>47</v>
      </c>
      <c r="B49" s="1">
        <v>96238.8</v>
      </c>
      <c r="C49" s="2">
        <f t="shared" si="3"/>
        <v>2.742137266882055E-3</v>
      </c>
      <c r="D49">
        <f>IF(male!A49&lt;=male100,1/100 * 10 ^ ((male!A49-male100)/(male100-male1000)),1/100 * 10 ^ ((male!A49-male100)/(male10-male100)))</f>
        <v>2.9126326549087371E-3</v>
      </c>
      <c r="E49">
        <f t="shared" si="4"/>
        <v>-2.5619108089347975</v>
      </c>
      <c r="F49">
        <f t="shared" si="5"/>
        <v>-2.5357142857142856</v>
      </c>
      <c r="G49">
        <f t="shared" si="6"/>
        <v>18.500411455837011</v>
      </c>
      <c r="H49">
        <f t="shared" si="7"/>
        <v>0.28844571323703744</v>
      </c>
      <c r="I49">
        <f t="shared" si="8"/>
        <v>33.901636568478878</v>
      </c>
      <c r="J49">
        <f>20+male08*(male64-male!A49)</f>
        <v>33.6</v>
      </c>
    </row>
    <row r="50" spans="1:10" x14ac:dyDescent="0.25">
      <c r="A50">
        <v>48</v>
      </c>
      <c r="B50" s="1">
        <v>95974.9</v>
      </c>
      <c r="C50" s="2">
        <f t="shared" si="3"/>
        <v>2.9601489556122622E-3</v>
      </c>
      <c r="D50">
        <f>IF(male!A50&lt;=male100,1/100 * 10 ^ ((male!A50-male100)/(male100-male1000)),1/100 * 10 ^ ((male!A50-male100)/(male10-male100)))</f>
        <v>3.1622776601683794E-3</v>
      </c>
      <c r="E50">
        <f t="shared" si="4"/>
        <v>-2.5286864345583582</v>
      </c>
      <c r="F50">
        <f t="shared" si="5"/>
        <v>-2.5</v>
      </c>
      <c r="G50">
        <f t="shared" si="6"/>
        <v>18.250473216816559</v>
      </c>
      <c r="H50">
        <f t="shared" si="7"/>
        <v>0.29805872243013182</v>
      </c>
      <c r="I50">
        <f t="shared" si="8"/>
        <v>32.993480288976862</v>
      </c>
      <c r="J50">
        <f>20+male08*(male64-male!A50)</f>
        <v>32.799999999999997</v>
      </c>
    </row>
    <row r="51" spans="1:10" x14ac:dyDescent="0.25">
      <c r="A51">
        <v>49</v>
      </c>
      <c r="B51" s="1">
        <v>95690.8</v>
      </c>
      <c r="C51" s="2">
        <f t="shared" si="3"/>
        <v>3.2970776709986748E-3</v>
      </c>
      <c r="D51">
        <f>IF(male!A51&lt;=male100,1/100 * 10 ^ ((male!A51-male100)/(male100-male1000)),1/100 * 10 ^ ((male!A51-male100)/(male10-male100)))</f>
        <v>3.4333200182819941E-3</v>
      </c>
      <c r="E51">
        <f t="shared" si="4"/>
        <v>-2.4818708218320356</v>
      </c>
      <c r="F51">
        <f t="shared" si="5"/>
        <v>-2.464285714285714</v>
      </c>
      <c r="G51">
        <f t="shared" si="6"/>
        <v>17.993756344540053</v>
      </c>
      <c r="H51">
        <f t="shared" si="7"/>
        <v>0.30793244828692046</v>
      </c>
      <c r="I51">
        <f t="shared" si="8"/>
        <v>32.089951399575774</v>
      </c>
      <c r="J51">
        <f>20+male08*(male64-male!A51)</f>
        <v>32</v>
      </c>
    </row>
    <row r="52" spans="1:10" x14ac:dyDescent="0.25">
      <c r="A52">
        <v>50</v>
      </c>
      <c r="B52" s="1">
        <v>95375.3</v>
      </c>
      <c r="C52" s="2">
        <f t="shared" si="3"/>
        <v>3.5774461522008012E-3</v>
      </c>
      <c r="D52">
        <f>IF(male!A52&lt;=male100,1/100 * 10 ^ ((male!A52-male100)/(male100-male1000)),1/100 * 10 ^ ((male!A52-male100)/(male10-male100)))</f>
        <v>3.72759372031494E-3</v>
      </c>
      <c r="E52">
        <f t="shared" si="4"/>
        <v>-2.4464268945292078</v>
      </c>
      <c r="F52">
        <f t="shared" si="5"/>
        <v>-2.4285714285714284</v>
      </c>
      <c r="G52">
        <f t="shared" si="6"/>
        <v>17.731970281599931</v>
      </c>
      <c r="H52">
        <f t="shared" si="7"/>
        <v>0.31800114301538668</v>
      </c>
      <c r="I52">
        <f t="shared" si="8"/>
        <v>31.194450464496835</v>
      </c>
      <c r="J52">
        <f>20+male08*(male64-male!A52)</f>
        <v>31.200000000000003</v>
      </c>
    </row>
    <row r="53" spans="1:10" x14ac:dyDescent="0.25">
      <c r="A53">
        <v>51</v>
      </c>
      <c r="B53" s="1">
        <v>95034.1</v>
      </c>
      <c r="C53" s="2">
        <f t="shared" si="3"/>
        <v>3.8207338208075398E-3</v>
      </c>
      <c r="D53">
        <f>IF(male!A53&lt;=male100,1/100 * 10 ^ ((male!A53-male100)/(male100-male1000)),1/100 * 10 ^ ((male!A53-male100)/(male10-male100)))</f>
        <v>4.0470899507597602E-3</v>
      </c>
      <c r="E53">
        <f t="shared" si="4"/>
        <v>-2.4178532172660923</v>
      </c>
      <c r="F53">
        <f t="shared" si="5"/>
        <v>-2.3928571428571428</v>
      </c>
      <c r="G53">
        <f t="shared" si="6"/>
        <v>17.463724627335083</v>
      </c>
      <c r="H53">
        <f t="shared" si="7"/>
        <v>0.32831828356403475</v>
      </c>
      <c r="I53">
        <f t="shared" si="8"/>
        <v>30.304652449873519</v>
      </c>
      <c r="J53">
        <f>20+male08*(male64-male!A53)</f>
        <v>30.4</v>
      </c>
    </row>
    <row r="54" spans="1:10" x14ac:dyDescent="0.25">
      <c r="A54">
        <v>52</v>
      </c>
      <c r="B54" s="1">
        <v>94671</v>
      </c>
      <c r="C54" s="2">
        <f t="shared" si="3"/>
        <v>4.0762218630836702E-3</v>
      </c>
      <c r="D54">
        <f>IF(male!A54&lt;=male100,1/100 * 10 ^ ((male!A54-male100)/(male100-male1000)),1/100 * 10 ^ ((male!A54-male100)/(male10-male100)))</f>
        <v>4.3939705607607916E-3</v>
      </c>
      <c r="E54">
        <f t="shared" si="4"/>
        <v>-2.3897421859779948</v>
      </c>
      <c r="F54">
        <f t="shared" si="5"/>
        <v>-2.3571428571428568</v>
      </c>
      <c r="G54">
        <f t="shared" si="6"/>
        <v>17.187944172036737</v>
      </c>
      <c r="H54">
        <f t="shared" si="7"/>
        <v>0.33892522415243254</v>
      </c>
      <c r="I54">
        <f t="shared" si="8"/>
        <v>29.418964850762375</v>
      </c>
      <c r="J54">
        <f>20+male08*(male64-male!A54)</f>
        <v>29.6</v>
      </c>
    </row>
    <row r="55" spans="1:10" x14ac:dyDescent="0.25">
      <c r="A55">
        <v>53</v>
      </c>
      <c r="B55" s="1">
        <v>94285.1</v>
      </c>
      <c r="C55" s="2">
        <f t="shared" si="3"/>
        <v>4.4015438282400928E-3</v>
      </c>
      <c r="D55">
        <f>IF(male!A55&lt;=male100,1/100 * 10 ^ ((male!A55-male100)/(male100-male1000)),1/100 * 10 ^ ((male!A55-male100)/(male10-male100)))</f>
        <v>4.7705826961439287E-3</v>
      </c>
      <c r="E55">
        <f t="shared" si="4"/>
        <v>-2.3563949693119497</v>
      </c>
      <c r="F55">
        <f t="shared" si="5"/>
        <v>-2.3214285714285712</v>
      </c>
      <c r="G55">
        <f t="shared" si="6"/>
        <v>16.904367892904872</v>
      </c>
      <c r="H55">
        <f t="shared" si="7"/>
        <v>0.34983200411904258</v>
      </c>
      <c r="I55">
        <f t="shared" si="8"/>
        <v>28.537327439717671</v>
      </c>
      <c r="J55">
        <f>20+male08*(male64-male!A55)</f>
        <v>28.8</v>
      </c>
    </row>
    <row r="56" spans="1:10" x14ac:dyDescent="0.25">
      <c r="A56">
        <v>54</v>
      </c>
      <c r="B56" s="1">
        <v>93870.1</v>
      </c>
      <c r="C56" s="2">
        <f t="shared" si="3"/>
        <v>4.7203529132280224E-3</v>
      </c>
      <c r="D56">
        <f>IF(male!A56&lt;=male100,1/100 * 10 ^ ((male!A56-male100)/(male100-male1000)),1/100 * 10 ^ ((male!A56-male100)/(male10-male100)))</f>
        <v>5.179474679231212E-3</v>
      </c>
      <c r="E56">
        <f t="shared" si="4"/>
        <v>-2.3260255304892401</v>
      </c>
      <c r="F56">
        <f t="shared" si="5"/>
        <v>-2.2857142857142856</v>
      </c>
      <c r="G56">
        <f t="shared" si="6"/>
        <v>16.613668398223698</v>
      </c>
      <c r="H56">
        <f t="shared" si="7"/>
        <v>0.36101275391447241</v>
      </c>
      <c r="I56">
        <f t="shared" si="8"/>
        <v>27.661280550319269</v>
      </c>
      <c r="J56">
        <f>20+male08*(male64-male!A56)</f>
        <v>28</v>
      </c>
    </row>
    <row r="57" spans="1:10" x14ac:dyDescent="0.25">
      <c r="A57">
        <v>55</v>
      </c>
      <c r="B57" s="1">
        <v>93427</v>
      </c>
      <c r="C57" s="2">
        <f t="shared" si="3"/>
        <v>5.0456506149185376E-3</v>
      </c>
      <c r="D57">
        <f>IF(male!A57&lt;=male100,1/100 * 10 ^ ((male!A57-male100)/(male100-male1000)),1/100 * 10 ^ ((male!A57-male100)/(male10-male100)))</f>
        <v>5.623413251903491E-3</v>
      </c>
      <c r="E57">
        <f t="shared" si="4"/>
        <v>-2.2970828254130304</v>
      </c>
      <c r="F57">
        <f t="shared" si="5"/>
        <v>-2.2499999999999996</v>
      </c>
      <c r="G57">
        <f t="shared" si="6"/>
        <v>16.315228771815669</v>
      </c>
      <c r="H57">
        <f t="shared" si="7"/>
        <v>0.37249120108401201</v>
      </c>
      <c r="I57">
        <f t="shared" si="8"/>
        <v>26.790099450763968</v>
      </c>
      <c r="J57">
        <f>20+male08*(male64-male!A57)</f>
        <v>27.2</v>
      </c>
    </row>
    <row r="58" spans="1:10" x14ac:dyDescent="0.25">
      <c r="A58">
        <v>56</v>
      </c>
      <c r="B58" s="1">
        <v>92955.6</v>
      </c>
      <c r="C58" s="2">
        <f t="shared" si="3"/>
        <v>5.594068566068101E-3</v>
      </c>
      <c r="D58">
        <f>IF(male!A58&lt;=male100,1/100 * 10 ^ ((male!A58-male100)/(male100-male1000)),1/100 * 10 ^ ((male!A58-male100)/(male10-male100)))</f>
        <v>6.1054022965853286E-3</v>
      </c>
      <c r="E58">
        <f t="shared" si="4"/>
        <v>-2.2522722148178111</v>
      </c>
      <c r="F58">
        <f t="shared" si="5"/>
        <v>-2.214285714285714</v>
      </c>
      <c r="G58">
        <f t="shared" si="6"/>
        <v>16.008611784583174</v>
      </c>
      <c r="H58">
        <f t="shared" si="7"/>
        <v>0.38428416213141581</v>
      </c>
      <c r="I58">
        <f t="shared" si="8"/>
        <v>25.923422810315088</v>
      </c>
      <c r="J58">
        <f>20+male08*(male64-male!A58)</f>
        <v>26.4</v>
      </c>
    </row>
    <row r="59" spans="1:10" x14ac:dyDescent="0.25">
      <c r="A59">
        <v>57</v>
      </c>
      <c r="B59" s="1">
        <v>92435.6</v>
      </c>
      <c r="C59" s="2">
        <f t="shared" si="3"/>
        <v>6.059353755479553E-3</v>
      </c>
      <c r="D59">
        <f>IF(male!A59&lt;=male100,1/100 * 10 ^ ((male!A59-male100)/(male100-male1000)),1/100 * 10 ^ ((male!A59-male100)/(male10-male100)))</f>
        <v>6.6287031618264452E-3</v>
      </c>
      <c r="E59">
        <f t="shared" si="4"/>
        <v>-2.2175736919055304</v>
      </c>
      <c r="F59">
        <f t="shared" si="5"/>
        <v>-2.1785714285714284</v>
      </c>
      <c r="G59">
        <f t="shared" si="6"/>
        <v>15.696765035842464</v>
      </c>
      <c r="H59">
        <f t="shared" si="7"/>
        <v>0.39627826785221232</v>
      </c>
      <c r="I59">
        <f t="shared" si="8"/>
        <v>25.066443246828335</v>
      </c>
      <c r="J59">
        <f>20+male08*(male64-male!A59)</f>
        <v>25.6</v>
      </c>
    </row>
    <row r="60" spans="1:10" x14ac:dyDescent="0.25">
      <c r="A60">
        <v>58</v>
      </c>
      <c r="B60" s="1">
        <v>91875.5</v>
      </c>
      <c r="C60" s="2">
        <f t="shared" si="3"/>
        <v>6.6949295514038649E-3</v>
      </c>
      <c r="D60">
        <f>IF(male!A60&lt;=male100,1/100 * 10 ^ ((male!A60-male100)/(male100-male1000)),1/100 * 10 ^ ((male!A60-male100)/(male10-male100)))</f>
        <v>7.1968567300115206E-3</v>
      </c>
      <c r="E60">
        <f t="shared" si="4"/>
        <v>-2.1742539885694527</v>
      </c>
      <c r="F60">
        <f t="shared" si="5"/>
        <v>-2.1428571428571428</v>
      </c>
      <c r="G60">
        <f t="shared" si="6"/>
        <v>15.377815259922444</v>
      </c>
      <c r="H60">
        <f t="shared" si="7"/>
        <v>0.4085455669260592</v>
      </c>
      <c r="I60">
        <f t="shared" si="8"/>
        <v>24.216207491513245</v>
      </c>
      <c r="J60">
        <f>20+male08*(male64-male!A60)</f>
        <v>24.8</v>
      </c>
    </row>
    <row r="61" spans="1:10" x14ac:dyDescent="0.25">
      <c r="A61">
        <v>59</v>
      </c>
      <c r="B61" s="1">
        <v>91260.4</v>
      </c>
      <c r="C61" s="2">
        <f t="shared" si="3"/>
        <v>7.2386270496293172E-3</v>
      </c>
      <c r="D61">
        <f>IF(male!A61&lt;=male100,1/100 * 10 ^ ((male!A61-male100)/(male100-male1000)),1/100 * 10 ^ ((male!A61-male100)/(male10-male100)))</f>
        <v>7.8137073765180941E-3</v>
      </c>
      <c r="E61">
        <f t="shared" si="4"/>
        <v>-2.1403437986251057</v>
      </c>
      <c r="F61">
        <f t="shared" si="5"/>
        <v>-2.1071428571428572</v>
      </c>
      <c r="G61">
        <f t="shared" si="6"/>
        <v>15.053711407680931</v>
      </c>
      <c r="H61">
        <f t="shared" si="7"/>
        <v>0.42101109970457889</v>
      </c>
      <c r="I61">
        <f t="shared" si="8"/>
        <v>23.376056004428268</v>
      </c>
      <c r="J61">
        <f>20+male08*(male64-male!A61)</f>
        <v>24</v>
      </c>
    </row>
    <row r="62" spans="1:10" x14ac:dyDescent="0.25">
      <c r="A62">
        <v>60</v>
      </c>
      <c r="B62" s="1">
        <v>90599.8</v>
      </c>
      <c r="C62" s="2">
        <f t="shared" si="3"/>
        <v>7.9128209996049519E-3</v>
      </c>
      <c r="D62">
        <f>IF(male!A62&lt;=male100,1/100 * 10 ^ ((male!A62-male100)/(male100-male1000)),1/100 * 10 ^ ((male!A62-male100)/(male10-male100)))</f>
        <v>8.4834289824407202E-3</v>
      </c>
      <c r="E62">
        <f t="shared" si="4"/>
        <v>-2.1016686585822479</v>
      </c>
      <c r="F62">
        <f t="shared" si="5"/>
        <v>-2.0714285714285712</v>
      </c>
      <c r="G62">
        <f t="shared" si="6"/>
        <v>14.722430044343428</v>
      </c>
      <c r="H62">
        <f t="shared" si="7"/>
        <v>0.43375269060217514</v>
      </c>
      <c r="I62">
        <f t="shared" si="8"/>
        <v>22.542854635291967</v>
      </c>
      <c r="J62">
        <f>20+male08*(male64-male!A62)</f>
        <v>23.2</v>
      </c>
    </row>
    <row r="63" spans="1:10" x14ac:dyDescent="0.25">
      <c r="A63">
        <v>61</v>
      </c>
      <c r="B63" s="1">
        <v>89882.9</v>
      </c>
      <c r="C63" s="2">
        <f t="shared" si="3"/>
        <v>8.6356804241963393E-3</v>
      </c>
      <c r="D63">
        <f>IF(male!A63&lt;=male100,1/100 * 10 ^ ((male!A63-male100)/(male100-male1000)),1/100 * 10 ^ ((male!A63-male100)/(male10-male100)))</f>
        <v>9.2105531768948163E-3</v>
      </c>
      <c r="E63">
        <f t="shared" si="4"/>
        <v>-2.0637034377338361</v>
      </c>
      <c r="F63">
        <f t="shared" si="5"/>
        <v>-2.0357142857142856</v>
      </c>
      <c r="G63">
        <f t="shared" si="6"/>
        <v>14.385154397919584</v>
      </c>
      <c r="H63">
        <f t="shared" si="7"/>
        <v>0.44672483084924614</v>
      </c>
      <c r="I63">
        <f t="shared" si="8"/>
        <v>21.71866696987442</v>
      </c>
      <c r="J63">
        <f>20+male08*(male64-male!A63)</f>
        <v>22.4</v>
      </c>
    </row>
    <row r="64" spans="1:10" x14ac:dyDescent="0.25">
      <c r="A64">
        <v>62</v>
      </c>
      <c r="B64" s="1">
        <v>89106.7</v>
      </c>
      <c r="C64" s="2">
        <f t="shared" si="3"/>
        <v>9.6019715689167184E-3</v>
      </c>
      <c r="D64">
        <f>IF(male!A64&lt;=male100,1/100 * 10 ^ ((male!A64-male100)/(male100-male1000)),1/100 * 10 ^ ((male!A64-male100)/(male10-male100)))</f>
        <v>0.01</v>
      </c>
      <c r="E64">
        <f t="shared" si="4"/>
        <v>-2.0176395842948742</v>
      </c>
      <c r="F64">
        <f t="shared" si="5"/>
        <v>-1.9999999999999996</v>
      </c>
      <c r="G64">
        <f t="shared" si="6"/>
        <v>14.041821254766218</v>
      </c>
      <c r="H64">
        <f t="shared" si="7"/>
        <v>0.45992995173976031</v>
      </c>
      <c r="I64">
        <f t="shared" si="8"/>
        <v>20.9035007624177</v>
      </c>
      <c r="J64">
        <f>20+male08*(male64-male!A64)</f>
        <v>21.6</v>
      </c>
    </row>
    <row r="65" spans="1:10" x14ac:dyDescent="0.25">
      <c r="A65">
        <v>63</v>
      </c>
      <c r="B65" s="1">
        <v>88251.1</v>
      </c>
      <c r="C65" s="2">
        <f t="shared" si="3"/>
        <v>1.0551709837044655E-2</v>
      </c>
      <c r="D65">
        <f>IF(male!A65&lt;=male100,1/100 * 10 ^ ((male!A65-male100)/(male100-male1000)),1/100 * 10 ^ ((male!A65-male100)/(male10-male100)))</f>
        <v>1.1052951411260217E-2</v>
      </c>
      <c r="E65">
        <f t="shared" si="4"/>
        <v>-1.9766771600226281</v>
      </c>
      <c r="F65">
        <f t="shared" si="5"/>
        <v>-1.9565217391304348</v>
      </c>
      <c r="G65">
        <f t="shared" si="6"/>
        <v>13.69499303875147</v>
      </c>
      <c r="H65">
        <f t="shared" si="7"/>
        <v>0.4732694985095583</v>
      </c>
      <c r="I65">
        <f t="shared" si="8"/>
        <v>20.101313993667219</v>
      </c>
      <c r="J65">
        <f>20+male08*(male64-male!A65)</f>
        <v>20.8</v>
      </c>
    </row>
    <row r="66" spans="1:10" x14ac:dyDescent="0.25">
      <c r="A66">
        <v>64</v>
      </c>
      <c r="B66" s="1">
        <v>87319.9</v>
      </c>
      <c r="C66" s="2">
        <f t="shared" si="3"/>
        <v>1.1171565702663425E-2</v>
      </c>
      <c r="D66">
        <f>IF(male!A66&lt;=male100,1/100 * 10 ^ ((male!A66-male100)/(male100-male1000)),1/100 * 10 ^ ((male!A66-male100)/(male10-male100)))</f>
        <v>1.2216773489967921E-2</v>
      </c>
      <c r="E66">
        <f t="shared" si="4"/>
        <v>-1.9518859559465889</v>
      </c>
      <c r="F66">
        <f t="shared" si="5"/>
        <v>-1.9130434782608694</v>
      </c>
      <c r="G66">
        <f t="shared" ref="G66:G97" si="9">1 + G67/(1+i_) * (1-C66)</f>
        <v>13.343590454966696</v>
      </c>
      <c r="H66">
        <f t="shared" ref="H66:H97" si="10">C66/(1+i_) + (1-C66) * H67 / (1+i_)</f>
        <v>0.48678498250128038</v>
      </c>
      <c r="I66">
        <f t="shared" ref="I66:I97" si="11">(I67+1)*(1-C66)+ 0.5 * C66</f>
        <v>19.310347027270133</v>
      </c>
      <c r="J66">
        <f>20+male08*(male64-male!A66)</f>
        <v>20</v>
      </c>
    </row>
    <row r="67" spans="1:10" x14ac:dyDescent="0.25">
      <c r="A67">
        <v>65</v>
      </c>
      <c r="B67" s="1">
        <v>86344.4</v>
      </c>
      <c r="C67" s="2">
        <f t="shared" ref="C67:C101" si="12">(B67-B68)/B67</f>
        <v>1.2459406747860759E-2</v>
      </c>
      <c r="D67">
        <f>IF(male!A67&lt;=male100,1/100 * 10 ^ ((male!A67-male100)/(male100-male1000)),1/100 * 10 ^ ((male!A67-male100)/(male10-male100)))</f>
        <v>1.3503140378698732E-2</v>
      </c>
      <c r="E67">
        <f t="shared" ref="E67:E112" si="13">LN(C67)/LN(10)</f>
        <v>-1.9045026360287138</v>
      </c>
      <c r="F67">
        <f t="shared" ref="F67:F112" si="14">LN(D67)/LN(10)</f>
        <v>-1.8695652173913042</v>
      </c>
      <c r="G67">
        <f t="shared" si="9"/>
        <v>12.982367444042605</v>
      </c>
      <c r="H67">
        <f t="shared" si="10"/>
        <v>0.50067817522913005</v>
      </c>
      <c r="I67">
        <f t="shared" si="11"/>
        <v>18.522862181988934</v>
      </c>
      <c r="J67">
        <f>20+male08*(male64-male!A67)</f>
        <v>19.2</v>
      </c>
    </row>
    <row r="68" spans="1:10" x14ac:dyDescent="0.25">
      <c r="A68">
        <v>66</v>
      </c>
      <c r="B68" s="1">
        <v>85268.6</v>
      </c>
      <c r="C68" s="2">
        <f t="shared" si="12"/>
        <v>1.3853868833310303E-2</v>
      </c>
      <c r="D68">
        <f>IF(male!A68&lt;=male100,1/100 * 10 ^ ((male!A68-male100)/(male100-male1000)),1/100 * 10 ^ ((male!A68-male100)/(male10-male100)))</f>
        <v>1.4924955450518296E-2</v>
      </c>
      <c r="E68">
        <f t="shared" si="13"/>
        <v>-1.8584289285253104</v>
      </c>
      <c r="F68">
        <f t="shared" si="14"/>
        <v>-1.826086956521739</v>
      </c>
      <c r="G68">
        <f t="shared" si="9"/>
        <v>12.618885974870091</v>
      </c>
      <c r="H68">
        <f t="shared" si="10"/>
        <v>0.51465823173576519</v>
      </c>
      <c r="I68">
        <f t="shared" si="11"/>
        <v>17.750249463302143</v>
      </c>
      <c r="J68">
        <f>20+male08*(male64-male!A68)</f>
        <v>18.399999999999999</v>
      </c>
    </row>
    <row r="69" spans="1:10" x14ac:dyDescent="0.25">
      <c r="A69">
        <v>67</v>
      </c>
      <c r="B69" s="1">
        <v>84087.3</v>
      </c>
      <c r="C69" s="2">
        <f t="shared" si="12"/>
        <v>1.4782256060070902E-2</v>
      </c>
      <c r="D69">
        <f>IF(male!A69&lt;=male100,1/100 * 10 ^ ((male!A69-male100)/(male100-male1000)),1/100 * 10 ^ ((male!A69-male100)/(male10-male100)))</f>
        <v>1.6496480740980205E-2</v>
      </c>
      <c r="E69">
        <f t="shared" si="13"/>
        <v>-1.8302592790895029</v>
      </c>
      <c r="F69">
        <f t="shared" si="14"/>
        <v>-1.7826086956521736</v>
      </c>
      <c r="G69">
        <f t="shared" si="9"/>
        <v>12.253398387893062</v>
      </c>
      <c r="H69">
        <f t="shared" si="10"/>
        <v>0.5287154466194971</v>
      </c>
      <c r="I69">
        <f t="shared" si="11"/>
        <v>16.99258950384333</v>
      </c>
      <c r="J69">
        <f>20+male08*(male64-male!A69)</f>
        <v>17.600000000000001</v>
      </c>
    </row>
    <row r="70" spans="1:10" x14ac:dyDescent="0.25">
      <c r="A70">
        <v>68</v>
      </c>
      <c r="B70" s="1">
        <v>82844.3</v>
      </c>
      <c r="C70" s="2">
        <f t="shared" si="12"/>
        <v>1.6347533867749536E-2</v>
      </c>
      <c r="D70">
        <f>IF(male!A70&lt;=male100,1/100 * 10 ^ ((male!A70-male100)/(male100-male1000)),1/100 * 10 ^ ((male!A70-male100)/(male10-male100)))</f>
        <v>1.8233480008684414E-2</v>
      </c>
      <c r="E70">
        <f t="shared" si="13"/>
        <v>-1.7865477542214145</v>
      </c>
      <c r="F70">
        <f t="shared" si="14"/>
        <v>-1.7391304347826084</v>
      </c>
      <c r="G70">
        <f t="shared" si="9"/>
        <v>11.879134734831142</v>
      </c>
      <c r="H70">
        <f t="shared" si="10"/>
        <v>0.54311020250649411</v>
      </c>
      <c r="I70">
        <f t="shared" si="11"/>
        <v>16.240045137523342</v>
      </c>
      <c r="J70">
        <f>20+male08*(male64-male!A70)</f>
        <v>16.8</v>
      </c>
    </row>
    <row r="71" spans="1:10" x14ac:dyDescent="0.25">
      <c r="A71">
        <v>69</v>
      </c>
      <c r="B71" s="1">
        <v>81490</v>
      </c>
      <c r="C71" s="2">
        <f t="shared" si="12"/>
        <v>1.7949441649282086E-2</v>
      </c>
      <c r="D71">
        <f>IF(male!A71&lt;=male100,1/100 * 10 ^ ((male!A71-male100)/(male100-male1000)),1/100 * 10 ^ ((male!A71-male100)/(male10-male100)))</f>
        <v>2.0153376859417333E-2</v>
      </c>
      <c r="E71">
        <f t="shared" si="13"/>
        <v>-1.7459490564119708</v>
      </c>
      <c r="F71">
        <f t="shared" si="14"/>
        <v>-1.6956521739130432</v>
      </c>
      <c r="G71">
        <f t="shared" si="9"/>
        <v>11.502334934118082</v>
      </c>
      <c r="H71">
        <f t="shared" si="10"/>
        <v>0.55760250253391952</v>
      </c>
      <c r="I71">
        <f t="shared" si="11"/>
        <v>15.501632364541971</v>
      </c>
      <c r="J71">
        <f>20+male08*(male64-male!A71)</f>
        <v>16</v>
      </c>
    </row>
    <row r="72" spans="1:10" x14ac:dyDescent="0.25">
      <c r="A72">
        <v>70</v>
      </c>
      <c r="B72" s="1">
        <v>80027.3</v>
      </c>
      <c r="C72" s="2">
        <f t="shared" si="12"/>
        <v>1.9237185310512786E-2</v>
      </c>
      <c r="D72">
        <f>IF(male!A72&lt;=male100,1/100 * 10 ^ ((male!A72-male100)/(male100-male1000)),1/100 * 10 ^ ((male!A72-male100)/(male10-male100)))</f>
        <v>2.2275429519995577E-2</v>
      </c>
      <c r="E72">
        <f t="shared" si="13"/>
        <v>-1.7158584714632918</v>
      </c>
      <c r="F72">
        <f t="shared" si="14"/>
        <v>-1.652173913043478</v>
      </c>
      <c r="G72">
        <f t="shared" si="9"/>
        <v>11.122063155104993</v>
      </c>
      <c r="H72">
        <f t="shared" si="10"/>
        <v>0.57222834018826918</v>
      </c>
      <c r="I72">
        <f t="shared" si="11"/>
        <v>14.77582489208714</v>
      </c>
      <c r="J72">
        <f>20+male08*(male64-male!A72)</f>
        <v>15.2</v>
      </c>
    </row>
    <row r="73" spans="1:10" x14ac:dyDescent="0.25">
      <c r="A73">
        <v>71</v>
      </c>
      <c r="B73" s="1">
        <v>78487.8</v>
      </c>
      <c r="C73" s="2">
        <f t="shared" si="12"/>
        <v>2.0794314530411168E-2</v>
      </c>
      <c r="D73">
        <f>IF(male!A73&lt;=male100,1/100 * 10 ^ ((male!A73-male100)/(male100-male1000)),1/100 * 10 ^ ((male!A73-male100)/(male10-male100)))</f>
        <v>2.4620924014946262E-2</v>
      </c>
      <c r="E73">
        <f t="shared" si="13"/>
        <v>-1.6820553912676239</v>
      </c>
      <c r="F73">
        <f t="shared" si="14"/>
        <v>-1.6086956521739129</v>
      </c>
      <c r="G73">
        <f t="shared" si="9"/>
        <v>10.73342659778762</v>
      </c>
      <c r="H73">
        <f t="shared" si="10"/>
        <v>0.58717590008509124</v>
      </c>
      <c r="I73">
        <f t="shared" si="11"/>
        <v>14.055838249849343</v>
      </c>
      <c r="J73">
        <f>20+male08*(male64-male!A73)</f>
        <v>14.399999999999999</v>
      </c>
    </row>
    <row r="74" spans="1:10" x14ac:dyDescent="0.25">
      <c r="A74">
        <v>72</v>
      </c>
      <c r="B74" s="1">
        <v>76855.7</v>
      </c>
      <c r="C74" s="2">
        <f t="shared" si="12"/>
        <v>2.2781654451133674E-2</v>
      </c>
      <c r="D74">
        <f>IF(male!A74&lt;=male100,1/100 * 10 ^ ((male!A74-male100)/(male100-male1000)),1/100 * 10 ^ ((male!A74-male100)/(male10-male100)))</f>
        <v>2.7213387683753081E-2</v>
      </c>
      <c r="E74">
        <f t="shared" si="13"/>
        <v>-1.6424147397429969</v>
      </c>
      <c r="F74">
        <f t="shared" si="14"/>
        <v>-1.5652173913043477</v>
      </c>
      <c r="G74">
        <f t="shared" si="9"/>
        <v>10.337729663859788</v>
      </c>
      <c r="H74">
        <f t="shared" si="10"/>
        <v>0.60239501292846942</v>
      </c>
      <c r="I74">
        <f t="shared" si="11"/>
        <v>13.343708682459795</v>
      </c>
      <c r="J74">
        <f>20+male08*(male64-male!A74)</f>
        <v>13.6</v>
      </c>
    </row>
    <row r="75" spans="1:10" x14ac:dyDescent="0.25">
      <c r="A75">
        <v>73</v>
      </c>
      <c r="B75" s="1">
        <v>75104.800000000003</v>
      </c>
      <c r="C75" s="2">
        <f t="shared" si="12"/>
        <v>2.5798617398621736E-2</v>
      </c>
      <c r="D75">
        <f>IF(male!A75&lt;=male100,1/100 * 10 ^ ((male!A75-male100)/(male100-male1000)),1/100 * 10 ^ ((male!A75-male100)/(male10-male100)))</f>
        <v>3.0078825180431E-2</v>
      </c>
      <c r="E75">
        <f t="shared" si="13"/>
        <v>-1.588403568154553</v>
      </c>
      <c r="F75">
        <f t="shared" si="14"/>
        <v>-1.5217391304347825</v>
      </c>
      <c r="G75">
        <f t="shared" si="9"/>
        <v>9.9376346081179499</v>
      </c>
      <c r="H75">
        <f t="shared" si="10"/>
        <v>0.61778328430315543</v>
      </c>
      <c r="I75">
        <f t="shared" si="11"/>
        <v>12.643130950172628</v>
      </c>
      <c r="J75">
        <f>20+male08*(male64-male!A75)</f>
        <v>12.8</v>
      </c>
    </row>
    <row r="76" spans="1:10" x14ac:dyDescent="0.25">
      <c r="A76">
        <v>74</v>
      </c>
      <c r="B76" s="1">
        <v>73167.199999999997</v>
      </c>
      <c r="C76" s="2">
        <f t="shared" si="12"/>
        <v>2.8776555615084357E-2</v>
      </c>
      <c r="D76">
        <f>IF(male!A76&lt;=male100,1/100 * 10 ^ ((male!A76-male100)/(male100-male1000)),1/100 * 10 ^ ((male!A76-male100)/(male10-male100)))</f>
        <v>3.3245979322709417E-2</v>
      </c>
      <c r="E76">
        <f t="shared" si="13"/>
        <v>-1.5409611897907518</v>
      </c>
      <c r="F76">
        <f t="shared" si="14"/>
        <v>-1.4782608695652171</v>
      </c>
      <c r="G76">
        <f t="shared" si="9"/>
        <v>9.5412921377940947</v>
      </c>
      <c r="H76">
        <f t="shared" si="10"/>
        <v>0.63302722546945756</v>
      </c>
      <c r="I76">
        <f t="shared" si="11"/>
        <v>11.964703055283314</v>
      </c>
      <c r="J76">
        <f>20+male08*(male64-male!A76)</f>
        <v>12</v>
      </c>
    </row>
    <row r="77" spans="1:10" x14ac:dyDescent="0.25">
      <c r="A77">
        <v>75</v>
      </c>
      <c r="B77" s="1">
        <v>71061.7</v>
      </c>
      <c r="C77" s="2">
        <f t="shared" si="12"/>
        <v>3.2298692544647782E-2</v>
      </c>
      <c r="D77">
        <f>IF(male!A77&lt;=male100,1/100 * 10 ^ ((male!A77-male100)/(male100-male1000)),1/100 * 10 ^ ((male!A77-male100)/(male10-male100)))</f>
        <v>3.6746619407366891E-2</v>
      </c>
      <c r="E77">
        <f t="shared" si="13"/>
        <v>-1.4908150576112307</v>
      </c>
      <c r="F77">
        <f t="shared" si="14"/>
        <v>-1.4347826086956521</v>
      </c>
      <c r="G77">
        <f t="shared" si="9"/>
        <v>9.1461381772260513</v>
      </c>
      <c r="H77">
        <f t="shared" si="10"/>
        <v>0.64822545472207471</v>
      </c>
      <c r="I77">
        <f t="shared" si="11"/>
        <v>11.3043928218228</v>
      </c>
      <c r="J77">
        <f>20+male08*(male64-male!A77)</f>
        <v>11.2</v>
      </c>
    </row>
    <row r="78" spans="1:10" x14ac:dyDescent="0.25">
      <c r="A78">
        <v>76</v>
      </c>
      <c r="B78" s="1">
        <v>68766.5</v>
      </c>
      <c r="C78" s="2">
        <f t="shared" si="12"/>
        <v>3.5731060909018286E-2</v>
      </c>
      <c r="D78">
        <f>IF(male!A78&lt;=male100,1/100 * 10 ^ ((male!A78-male100)/(male100-male1000)),1/100 * 10 ^ ((male!A78-male100)/(male10-male100)))</f>
        <v>4.0615859883769805E-2</v>
      </c>
      <c r="E78">
        <f t="shared" si="13"/>
        <v>-1.4469540887487986</v>
      </c>
      <c r="F78">
        <f t="shared" si="14"/>
        <v>-1.3913043478260867</v>
      </c>
      <c r="G78">
        <f t="shared" si="9"/>
        <v>8.7547507056623193</v>
      </c>
      <c r="H78">
        <f t="shared" si="10"/>
        <v>0.66327881901298757</v>
      </c>
      <c r="I78">
        <f t="shared" si="11"/>
        <v>10.665007981888351</v>
      </c>
      <c r="J78">
        <f>20+male08*(male64-male!A78)</f>
        <v>10.399999999999999</v>
      </c>
    </row>
    <row r="79" spans="1:10" x14ac:dyDescent="0.25">
      <c r="A79">
        <v>77</v>
      </c>
      <c r="B79" s="1">
        <v>66309.399999999994</v>
      </c>
      <c r="C79" s="2">
        <f t="shared" si="12"/>
        <v>4.0136089302572404E-2</v>
      </c>
      <c r="D79">
        <f>IF(male!A79&lt;=male100,1/100 * 10 ^ ((male!A79-male100)/(male100-male1000)),1/100 * 10 ^ ((male!A79-male100)/(male10-male100)))</f>
        <v>4.4892512582186059E-2</v>
      </c>
      <c r="E79">
        <f t="shared" si="13"/>
        <v>-1.3964649456764562</v>
      </c>
      <c r="F79">
        <f t="shared" si="14"/>
        <v>-1.3478260869565215</v>
      </c>
      <c r="G79">
        <f t="shared" si="9"/>
        <v>8.3637877431701231</v>
      </c>
      <c r="H79">
        <f t="shared" si="10"/>
        <v>0.67831585603191813</v>
      </c>
      <c r="I79">
        <f t="shared" si="11"/>
        <v>10.041673147193691</v>
      </c>
      <c r="J79">
        <f>20+male08*(male64-male!A79)</f>
        <v>9.6</v>
      </c>
    </row>
    <row r="80" spans="1:10" x14ac:dyDescent="0.25">
      <c r="A80">
        <v>78</v>
      </c>
      <c r="B80" s="1">
        <v>63648</v>
      </c>
      <c r="C80" s="2">
        <f t="shared" si="12"/>
        <v>4.51875942684766E-2</v>
      </c>
      <c r="D80">
        <f>IF(male!A80&lt;=male100,1/100 * 10 ^ ((male!A80-male100)/(male100-male1000)),1/100 * 10 ^ ((male!A80-male100)/(male10-male100)))</f>
        <v>4.9619476030029031E-2</v>
      </c>
      <c r="E80">
        <f t="shared" si="13"/>
        <v>-1.3449807793533939</v>
      </c>
      <c r="F80">
        <f t="shared" si="14"/>
        <v>-1.3043478260869565</v>
      </c>
      <c r="G80">
        <f t="shared" si="9"/>
        <v>7.9785677610615187</v>
      </c>
      <c r="H80">
        <f t="shared" si="10"/>
        <v>0.69313200918994144</v>
      </c>
      <c r="I80">
        <f t="shared" si="11"/>
        <v>9.440652045414236</v>
      </c>
      <c r="J80">
        <f>20+male08*(male64-male!A80)</f>
        <v>8.7999999999999989</v>
      </c>
    </row>
    <row r="81" spans="1:10" x14ac:dyDescent="0.25">
      <c r="A81">
        <v>79</v>
      </c>
      <c r="B81" s="1">
        <v>60771.9</v>
      </c>
      <c r="C81" s="2">
        <f t="shared" si="12"/>
        <v>5.0258425357772307E-2</v>
      </c>
      <c r="D81">
        <f>IF(male!A81&lt;=male100,1/100 * 10 ^ ((male!A81-male100)/(male100-male1000)),1/100 * 10 ^ ((male!A81-male100)/(male10-male100)))</f>
        <v>5.4844165761210192E-2</v>
      </c>
      <c r="E81">
        <f t="shared" si="13"/>
        <v>-1.2987911223718409</v>
      </c>
      <c r="F81">
        <f t="shared" si="14"/>
        <v>-1.2608695652173911</v>
      </c>
      <c r="G81">
        <f t="shared" si="9"/>
        <v>7.6011899593444552</v>
      </c>
      <c r="H81">
        <f t="shared" si="10"/>
        <v>0.7076465400252131</v>
      </c>
      <c r="I81">
        <f t="shared" si="11"/>
        <v>8.863778677094599</v>
      </c>
      <c r="J81">
        <f>20+male08*(male64-male!A81)</f>
        <v>8</v>
      </c>
    </row>
    <row r="82" spans="1:10" x14ac:dyDescent="0.25">
      <c r="A82">
        <v>80</v>
      </c>
      <c r="B82" s="1">
        <v>57717.599999999999</v>
      </c>
      <c r="C82" s="2">
        <f t="shared" si="12"/>
        <v>5.6144053113781588E-2</v>
      </c>
      <c r="D82">
        <f>IF(male!A82&lt;=male100,1/100 * 10 ^ ((male!A82-male100)/(male100-male1000)),1/100 * 10 ^ ((male!A82-male100)/(male10-male100)))</f>
        <v>6.0618989934975755E-2</v>
      </c>
      <c r="E82">
        <f t="shared" si="13"/>
        <v>-1.250696238274235</v>
      </c>
      <c r="F82">
        <f t="shared" si="14"/>
        <v>-1.2173913043478257</v>
      </c>
      <c r="G82">
        <f t="shared" si="9"/>
        <v>7.2285322039360045</v>
      </c>
      <c r="H82">
        <f t="shared" si="10"/>
        <v>0.7219795306178457</v>
      </c>
      <c r="I82">
        <f t="shared" si="11"/>
        <v>8.3063731233891449</v>
      </c>
      <c r="J82">
        <f>20+male08*(male64-male!A82)</f>
        <v>7.1999999999999993</v>
      </c>
    </row>
    <row r="83" spans="1:10" x14ac:dyDescent="0.25">
      <c r="A83">
        <v>81</v>
      </c>
      <c r="B83" s="1">
        <v>54477.1</v>
      </c>
      <c r="C83" s="2">
        <f t="shared" si="12"/>
        <v>6.2029733594482765E-2</v>
      </c>
      <c r="D83">
        <f>IF(male!A83&lt;=male100,1/100 * 10 ^ ((male!A83-male100)/(male100-male1000)),1/100 * 10 ^ ((male!A83-male100)/(male10-male100)))</f>
        <v>6.7001875035095901E-2</v>
      </c>
      <c r="E83">
        <f t="shared" si="13"/>
        <v>-1.207400084040491</v>
      </c>
      <c r="F83">
        <f t="shared" si="14"/>
        <v>-1.1739130434782608</v>
      </c>
      <c r="G83">
        <f t="shared" si="9"/>
        <v>6.8629895414266286</v>
      </c>
      <c r="H83">
        <f t="shared" si="10"/>
        <v>0.73603886379128325</v>
      </c>
      <c r="I83">
        <f t="shared" si="11"/>
        <v>7.7707251558274075</v>
      </c>
      <c r="J83">
        <f>20+male08*(male64-male!A83)</f>
        <v>6.3999999999999986</v>
      </c>
    </row>
    <row r="84" spans="1:10" x14ac:dyDescent="0.25">
      <c r="A84">
        <v>82</v>
      </c>
      <c r="B84" s="1">
        <v>51097.9</v>
      </c>
      <c r="C84" s="2">
        <f t="shared" si="12"/>
        <v>6.9196581464208956E-2</v>
      </c>
      <c r="D84">
        <f>IF(male!A84&lt;=male100,1/100 * 10 ^ ((male!A84-male100)/(male100-male1000)),1/100 * 10 ^ ((male!A84-male100)/(male10-male100)))</f>
        <v>7.4056846922624389E-2</v>
      </c>
      <c r="E84">
        <f t="shared" si="13"/>
        <v>-1.1599153605707411</v>
      </c>
      <c r="F84">
        <f t="shared" si="14"/>
        <v>-1.1304347826086953</v>
      </c>
      <c r="G84">
        <f t="shared" si="9"/>
        <v>6.500748841912146</v>
      </c>
      <c r="H84">
        <f t="shared" si="10"/>
        <v>0.74997119838799409</v>
      </c>
      <c r="I84">
        <f t="shared" si="11"/>
        <v>7.2515518521607598</v>
      </c>
      <c r="J84">
        <f>20+male08*(male64-male!A84)</f>
        <v>5.6</v>
      </c>
    </row>
    <row r="85" spans="1:10" x14ac:dyDescent="0.25">
      <c r="A85">
        <v>83</v>
      </c>
      <c r="B85" s="1">
        <v>47562.1</v>
      </c>
      <c r="C85" s="2">
        <f t="shared" si="12"/>
        <v>7.7486065585834138E-2</v>
      </c>
      <c r="D85">
        <f>IF(male!A85&lt;=male100,1/100 * 10 ^ ((male!A85-male100)/(male100-male1000)),1/100 * 10 ^ ((male!A85-male100)/(male10-male100)))</f>
        <v>8.1854673070690276E-2</v>
      </c>
      <c r="E85">
        <f t="shared" si="13"/>
        <v>-1.1107763901812382</v>
      </c>
      <c r="F85">
        <f t="shared" si="14"/>
        <v>-1.0869565217391304</v>
      </c>
      <c r="G85">
        <f t="shared" si="9"/>
        <v>6.1460655189553943</v>
      </c>
      <c r="H85">
        <f t="shared" si="10"/>
        <v>0.76361286465556144</v>
      </c>
      <c r="I85">
        <f t="shared" si="11"/>
        <v>6.753466970266774</v>
      </c>
      <c r="J85">
        <f>20+male08*(male64-male!A85)</f>
        <v>4.7999999999999989</v>
      </c>
    </row>
    <row r="86" spans="1:10" x14ac:dyDescent="0.25">
      <c r="A86">
        <v>84</v>
      </c>
      <c r="B86" s="1">
        <v>43876.7</v>
      </c>
      <c r="C86" s="2">
        <f t="shared" si="12"/>
        <v>8.7294623342229413E-2</v>
      </c>
      <c r="D86">
        <f>IF(male!A86&lt;=male100,1/100 * 10 ^ ((male!A86-male100)/(male100-male1000)),1/100 * 10 ^ ((male!A86-male100)/(male10-male100)))</f>
        <v>9.0473572423492979E-2</v>
      </c>
      <c r="E86">
        <f t="shared" si="13"/>
        <v>-1.0590125045728924</v>
      </c>
      <c r="F86">
        <f t="shared" si="14"/>
        <v>-1.043478260869565</v>
      </c>
      <c r="G86">
        <f t="shared" si="9"/>
        <v>5.8014388076558339</v>
      </c>
      <c r="H86">
        <f t="shared" si="10"/>
        <v>0.7768677381670831</v>
      </c>
      <c r="I86">
        <f t="shared" si="11"/>
        <v>6.2787235910295296</v>
      </c>
      <c r="J86">
        <f>20+male08*(male64-male!A86)</f>
        <v>4</v>
      </c>
    </row>
    <row r="87" spans="1:10" x14ac:dyDescent="0.25">
      <c r="A87">
        <v>85</v>
      </c>
      <c r="B87" s="1">
        <v>40046.5</v>
      </c>
      <c r="C87" s="2">
        <f t="shared" si="12"/>
        <v>9.7476683355599086E-2</v>
      </c>
      <c r="D87">
        <f>IF(male!A87&lt;=male100,1/100 * 10 ^ ((male!A87-male100)/(male100-male1000)),1/100 * 10 ^ ((male!A87-male100)/(male10-male100)))</f>
        <v>0.1</v>
      </c>
      <c r="E87">
        <f t="shared" si="13"/>
        <v>-1.0110992561067866</v>
      </c>
      <c r="F87">
        <f t="shared" si="14"/>
        <v>-0.99999999999999978</v>
      </c>
      <c r="G87">
        <f t="shared" si="9"/>
        <v>5.4710933973542666</v>
      </c>
      <c r="H87">
        <f t="shared" si="10"/>
        <v>0.78957333087098958</v>
      </c>
      <c r="I87">
        <f t="shared" si="11"/>
        <v>5.831422755709621</v>
      </c>
      <c r="J87">
        <f>20+male08*(male64-male!A87)</f>
        <v>3.1999999999999993</v>
      </c>
    </row>
    <row r="88" spans="1:10" x14ac:dyDescent="0.25">
      <c r="A88">
        <v>86</v>
      </c>
      <c r="B88" s="1">
        <v>36142.9</v>
      </c>
      <c r="C88" s="2">
        <f t="shared" si="12"/>
        <v>0.11022081791997877</v>
      </c>
      <c r="D88">
        <f>IF(male!A88&lt;=male100,1/100 * 10 ^ ((male!A88-male100)/(male100-male1000)),1/100 * 10 ^ ((male!A88-male100)/(male10-male100)))</f>
        <v>0.11052951411260219</v>
      </c>
      <c r="E88">
        <f t="shared" si="13"/>
        <v>-0.9577363705123676</v>
      </c>
      <c r="F88">
        <f t="shared" si="14"/>
        <v>-0.95652173913043459</v>
      </c>
      <c r="G88">
        <f t="shared" si="9"/>
        <v>5.1521518031655891</v>
      </c>
      <c r="H88">
        <f t="shared" si="10"/>
        <v>0.80184031526286181</v>
      </c>
      <c r="I88">
        <f t="shared" si="11"/>
        <v>5.4072410179184667</v>
      </c>
      <c r="J88">
        <f>20+male08*(male64-male!A88)</f>
        <v>2.3999999999999986</v>
      </c>
    </row>
    <row r="89" spans="1:10" x14ac:dyDescent="0.25">
      <c r="A89">
        <v>87</v>
      </c>
      <c r="B89" s="1">
        <v>32159.200000000001</v>
      </c>
      <c r="C89" s="2">
        <f t="shared" si="12"/>
        <v>0.12280778128809179</v>
      </c>
      <c r="D89">
        <f>IF(male!A89&lt;=male100,1/100 * 10 ^ ((male!A89-male100)/(male100-male1000)),1/100 * 10 ^ ((male!A89-male100)/(male10-male100)))</f>
        <v>0.12216773489967921</v>
      </c>
      <c r="E89">
        <f t="shared" si="13"/>
        <v>-0.91077411476311587</v>
      </c>
      <c r="F89">
        <f t="shared" si="14"/>
        <v>-0.91304347826086951</v>
      </c>
      <c r="G89">
        <f t="shared" si="9"/>
        <v>4.8531567857066999</v>
      </c>
      <c r="H89">
        <f t="shared" si="10"/>
        <v>0.81334012362666519</v>
      </c>
      <c r="I89">
        <f t="shared" si="11"/>
        <v>5.0151223098374755</v>
      </c>
      <c r="J89">
        <f>20+male08*(male64-male!A89)</f>
        <v>1.5999999999999979</v>
      </c>
    </row>
    <row r="90" spans="1:10" x14ac:dyDescent="0.25">
      <c r="A90">
        <v>88</v>
      </c>
      <c r="B90" s="1">
        <v>28209.8</v>
      </c>
      <c r="C90" s="2">
        <f t="shared" si="12"/>
        <v>0.13765429035299792</v>
      </c>
      <c r="D90">
        <f>IF(male!A90&lt;=male100,1/100 * 10 ^ ((male!A90-male100)/(male100-male1000)),1/100 * 10 ^ ((male!A90-male100)/(male10-male100)))</f>
        <v>0.13503140378698733</v>
      </c>
      <c r="E90">
        <f t="shared" si="13"/>
        <v>-0.86121024814573122</v>
      </c>
      <c r="F90">
        <f t="shared" si="14"/>
        <v>-0.86956521739130421</v>
      </c>
      <c r="G90">
        <f t="shared" si="9"/>
        <v>4.5683066626142281</v>
      </c>
      <c r="H90">
        <f t="shared" si="10"/>
        <v>0.82429589759176025</v>
      </c>
      <c r="I90">
        <f t="shared" si="11"/>
        <v>4.647243914757472</v>
      </c>
      <c r="J90">
        <f>20+male08*(male64-male!A90)</f>
        <v>0.79999999999999716</v>
      </c>
    </row>
    <row r="91" spans="1:10" x14ac:dyDescent="0.25">
      <c r="A91">
        <v>89</v>
      </c>
      <c r="B91" s="1">
        <v>24326.6</v>
      </c>
      <c r="C91" s="2">
        <f t="shared" si="12"/>
        <v>0.1545139888023809</v>
      </c>
      <c r="D91">
        <f>IF(male!A91&lt;=male100,1/100 * 10 ^ ((male!A91-male100)/(male100-male1000)),1/100 * 10 ^ ((male!A91-male100)/(male10-male100)))</f>
        <v>0.14924955450518307</v>
      </c>
      <c r="E91">
        <f t="shared" si="13"/>
        <v>-0.81103219595005427</v>
      </c>
      <c r="F91">
        <f t="shared" si="14"/>
        <v>-0.82608695652173869</v>
      </c>
      <c r="G91">
        <f t="shared" si="9"/>
        <v>4.3034236589846291</v>
      </c>
      <c r="H91">
        <f t="shared" si="10"/>
        <v>0.83448370542366801</v>
      </c>
      <c r="I91">
        <f t="shared" si="11"/>
        <v>4.3092590574320022</v>
      </c>
      <c r="J91">
        <f>20+male08*(male64-male!A91)</f>
        <v>0</v>
      </c>
    </row>
    <row r="92" spans="1:10" x14ac:dyDescent="0.25">
      <c r="A92">
        <v>90</v>
      </c>
      <c r="B92" s="1">
        <v>20567.8</v>
      </c>
      <c r="C92" s="2">
        <f t="shared" si="12"/>
        <v>0.16348855978762913</v>
      </c>
      <c r="D92">
        <f>IF(male!A92&lt;=male100,1/100 * 10 ^ ((male!A92-male100)/(male100-male1000)),1/100 * 10 ^ ((male!A92-male100)/(male10-male100)))</f>
        <v>0.1649648074098021</v>
      </c>
      <c r="E92">
        <f t="shared" si="13"/>
        <v>-0.78651263196353949</v>
      </c>
      <c r="F92">
        <f t="shared" si="14"/>
        <v>-0.78260869565217361</v>
      </c>
      <c r="G92">
        <f t="shared" si="9"/>
        <v>4.0634150770603412</v>
      </c>
      <c r="H92">
        <f t="shared" si="10"/>
        <v>0.84371480472844829</v>
      </c>
      <c r="I92">
        <f t="shared" si="11"/>
        <v>4.0054075490098775</v>
      </c>
      <c r="J92">
        <f>20+male08*(male64-male!A92)</f>
        <v>-0.80000000000000071</v>
      </c>
    </row>
    <row r="93" spans="1:10" x14ac:dyDescent="0.25">
      <c r="A93">
        <v>91</v>
      </c>
      <c r="B93" s="1">
        <v>17205.2</v>
      </c>
      <c r="C93" s="2">
        <f t="shared" si="12"/>
        <v>0.18332248390021622</v>
      </c>
      <c r="D93">
        <f>IF(male!A93&lt;=male100,1/100 * 10 ^ ((male!A93-male100)/(male100-male1000)),1/100 * 10 ^ ((male!A93-male100)/(male10-male100)))</f>
        <v>0.18233480008684422</v>
      </c>
      <c r="E93">
        <f t="shared" si="13"/>
        <v>-0.73678426698011301</v>
      </c>
      <c r="F93">
        <f t="shared" si="14"/>
        <v>-0.73913043478260843</v>
      </c>
      <c r="G93">
        <f t="shared" si="9"/>
        <v>3.8086169859600667</v>
      </c>
      <c r="H93">
        <f t="shared" si="10"/>
        <v>0.85351473130922806</v>
      </c>
      <c r="I93">
        <f t="shared" si="11"/>
        <v>3.6905076015696041</v>
      </c>
      <c r="J93">
        <f>20+male08*(male64-male!A93)</f>
        <v>-1.6000000000000014</v>
      </c>
    </row>
    <row r="94" spans="1:10" x14ac:dyDescent="0.25">
      <c r="A94">
        <v>92</v>
      </c>
      <c r="B94" s="1">
        <v>14051.1</v>
      </c>
      <c r="C94" s="2">
        <f t="shared" si="12"/>
        <v>0.20086683604842323</v>
      </c>
      <c r="D94">
        <f>IF(male!A94&lt;=male100,1/100 * 10 ^ ((male!A94-male100)/(male100-male1000)),1/100 * 10 ^ ((male!A94-male100)/(male10-male100)))</f>
        <v>0.20153376859417335</v>
      </c>
      <c r="E94">
        <f t="shared" si="13"/>
        <v>-0.69709176116162441</v>
      </c>
      <c r="F94">
        <f t="shared" si="14"/>
        <v>-0.69565217391304335</v>
      </c>
      <c r="G94">
        <f t="shared" si="9"/>
        <v>3.5766402378115409</v>
      </c>
      <c r="H94">
        <f t="shared" si="10"/>
        <v>0.86243691393032529</v>
      </c>
      <c r="I94">
        <f t="shared" si="11"/>
        <v>3.4066921014387028</v>
      </c>
      <c r="J94">
        <f>20+male08*(male64-male!A94)</f>
        <v>-2.4000000000000021</v>
      </c>
    </row>
    <row r="95" spans="1:10" x14ac:dyDescent="0.25">
      <c r="A95">
        <v>93</v>
      </c>
      <c r="B95" s="1">
        <v>11228.7</v>
      </c>
      <c r="C95" s="2">
        <f t="shared" si="12"/>
        <v>0.22298217959336353</v>
      </c>
      <c r="D95">
        <f>IF(male!A95&lt;=male100,1/100 * 10 ^ ((male!A95-male100)/(male100-male1000)),1/100 * 10 ^ ((male!A95-male100)/(male10-male100)))</f>
        <v>0.22275429519995585</v>
      </c>
      <c r="E95">
        <f t="shared" si="13"/>
        <v>-0.65172984373890719</v>
      </c>
      <c r="F95">
        <f t="shared" si="14"/>
        <v>-0.65217391304347805</v>
      </c>
      <c r="G95">
        <f t="shared" si="9"/>
        <v>3.353265723666524</v>
      </c>
      <c r="H95">
        <f t="shared" si="10"/>
        <v>0.87102824139744128</v>
      </c>
      <c r="I95">
        <f t="shared" si="11"/>
        <v>3.137306312086471</v>
      </c>
      <c r="J95">
        <f>20+male08*(male64-male!A95)</f>
        <v>-3.2000000000000028</v>
      </c>
    </row>
    <row r="96" spans="1:10" x14ac:dyDescent="0.25">
      <c r="A96">
        <v>94</v>
      </c>
      <c r="B96" s="1">
        <v>8724.9</v>
      </c>
      <c r="C96" s="2">
        <f t="shared" si="12"/>
        <v>0.24461025341264656</v>
      </c>
      <c r="D96">
        <f>IF(male!A96&lt;=male100,1/100 * 10 ^ ((male!A96-male100)/(male100-male1000)),1/100 * 10 ^ ((male!A96-male100)/(male10-male100)))</f>
        <v>0.24620924014946258</v>
      </c>
      <c r="E96">
        <f t="shared" si="13"/>
        <v>-0.61152534244608325</v>
      </c>
      <c r="F96">
        <f t="shared" si="14"/>
        <v>-0.60869565217391297</v>
      </c>
      <c r="G96">
        <f t="shared" si="9"/>
        <v>3.1497300169156865</v>
      </c>
      <c r="H96">
        <f t="shared" si="10"/>
        <v>0.87885653781093509</v>
      </c>
      <c r="I96">
        <f t="shared" si="11"/>
        <v>2.894138773685127</v>
      </c>
      <c r="J96">
        <f>20+male08*(male64-male!A96)</f>
        <v>-4</v>
      </c>
    </row>
    <row r="97" spans="1:10" x14ac:dyDescent="0.25">
      <c r="A97">
        <v>95</v>
      </c>
      <c r="B97" s="1">
        <v>6590.7</v>
      </c>
      <c r="C97" s="2">
        <f t="shared" si="12"/>
        <v>0.26895473925379693</v>
      </c>
      <c r="D97">
        <f>IF(male!A97&lt;=male100,1/100 * 10 ^ ((male!A97-male100)/(male100-male1000)),1/100 * 10 ^ ((male!A97-male100)/(male10-male100)))</f>
        <v>0.27213387683753082</v>
      </c>
      <c r="E97">
        <f t="shared" si="13"/>
        <v>-0.57032079860787233</v>
      </c>
      <c r="F97">
        <f t="shared" si="14"/>
        <v>-0.56521739130434767</v>
      </c>
      <c r="G97">
        <f t="shared" si="9"/>
        <v>2.9596896538411972</v>
      </c>
      <c r="H97">
        <f t="shared" si="10"/>
        <v>0.88616578254456924</v>
      </c>
      <c r="I97">
        <f t="shared" si="11"/>
        <v>2.6694086191945261</v>
      </c>
      <c r="J97">
        <f>20+male08*(male64-male!A97)</f>
        <v>-4.8000000000000007</v>
      </c>
    </row>
    <row r="98" spans="1:10" x14ac:dyDescent="0.25">
      <c r="A98">
        <v>96</v>
      </c>
      <c r="B98" s="1">
        <v>4818.1000000000004</v>
      </c>
      <c r="C98" s="2">
        <f t="shared" si="12"/>
        <v>0.29048795168219843</v>
      </c>
      <c r="D98">
        <f>IF(male!A98&lt;=male100,1/100 * 10 ^ ((male!A98-male100)/(male100-male1000)),1/100 * 10 ^ ((male!A98-male100)/(male10-male100)))</f>
        <v>0.30078825180431007</v>
      </c>
      <c r="E98">
        <f t="shared" si="13"/>
        <v>-0.53687187575712114</v>
      </c>
      <c r="F98">
        <f t="shared" si="14"/>
        <v>-0.52173913043478248</v>
      </c>
      <c r="G98">
        <f t="shared" ref="G98:G111" si="15">1 + G99/(1+i_) * (1-C98)</f>
        <v>2.7878947439102602</v>
      </c>
      <c r="H98">
        <f t="shared" ref="H98:H111" si="16">C98/(1+i_) + (1-C98) * H99 / (1+i_)</f>
        <v>0.89277327908037463</v>
      </c>
      <c r="I98">
        <f t="shared" ref="I98:I111" si="17">(I99+1)*(1-C98)+ 0.5 * C98</f>
        <v>2.4675435102063807</v>
      </c>
      <c r="J98">
        <f>20+male08*(male64-male!A98)</f>
        <v>-5.6000000000000014</v>
      </c>
    </row>
    <row r="99" spans="1:10" x14ac:dyDescent="0.25">
      <c r="A99">
        <v>97</v>
      </c>
      <c r="B99" s="1">
        <v>3418.5</v>
      </c>
      <c r="C99" s="2">
        <f t="shared" si="12"/>
        <v>0.31405587245868066</v>
      </c>
      <c r="D99">
        <f>IF(male!A99&lt;=male100,1/100 * 10 ^ ((male!A99-male100)/(male100-male1000)),1/100 * 10 ^ ((male!A99-male100)/(male10-male100)))</f>
        <v>0.33245979322709424</v>
      </c>
      <c r="E99">
        <f t="shared" si="13"/>
        <v>-0.50299308141113996</v>
      </c>
      <c r="F99">
        <f t="shared" si="14"/>
        <v>-0.47826086956521718</v>
      </c>
      <c r="G99">
        <f t="shared" si="15"/>
        <v>2.6206891596487893</v>
      </c>
      <c r="H99">
        <f t="shared" si="16"/>
        <v>0.89920426309043111</v>
      </c>
      <c r="I99">
        <f t="shared" si="17"/>
        <v>2.2730938676394219</v>
      </c>
      <c r="J99">
        <f>20+male08*(male64-male!A99)</f>
        <v>-6.4000000000000021</v>
      </c>
    </row>
    <row r="100" spans="1:10" x14ac:dyDescent="0.25">
      <c r="A100">
        <v>98</v>
      </c>
      <c r="B100" s="1">
        <v>2344.9</v>
      </c>
      <c r="C100" s="2">
        <f t="shared" si="12"/>
        <v>0.33549405091901574</v>
      </c>
      <c r="D100">
        <f>IF(male!A100&lt;=male100,1/100 * 10 ^ ((male!A100-male100)/(male100-male1000)),1/100 * 10 ^ ((male!A100-male100)/(male10-male100)))</f>
        <v>0.36746619407366915</v>
      </c>
      <c r="E100">
        <f t="shared" si="13"/>
        <v>-0.47431517646652643</v>
      </c>
      <c r="F100">
        <f t="shared" si="14"/>
        <v>-0.43478260869565188</v>
      </c>
      <c r="G100">
        <f t="shared" si="15"/>
        <v>2.4572215991938933</v>
      </c>
      <c r="H100">
        <f t="shared" si="16"/>
        <v>0.90549147695408094</v>
      </c>
      <c r="I100">
        <f t="shared" si="17"/>
        <v>2.0848954695404336</v>
      </c>
      <c r="J100">
        <f>20+male08*(male64-male!A100)</f>
        <v>-7.2000000000000028</v>
      </c>
    </row>
    <row r="101" spans="1:10" x14ac:dyDescent="0.25">
      <c r="A101">
        <v>99</v>
      </c>
      <c r="B101" s="1">
        <v>1558.2</v>
      </c>
      <c r="C101" s="2">
        <f t="shared" si="12"/>
        <v>0.36997817995122578</v>
      </c>
      <c r="D101">
        <f>IF(male!A101&lt;=male100,1/100 * 10 ^ ((male!A101-male100)/(male100-male1000)),1/100 * 10 ^ ((male!A101-male100)/(male10-male100)))</f>
        <v>0.40615859883769823</v>
      </c>
      <c r="E101">
        <f t="shared" si="13"/>
        <v>-0.43182388838222846</v>
      </c>
      <c r="F101">
        <f t="shared" si="14"/>
        <v>-0.39130434782608658</v>
      </c>
      <c r="G101">
        <f t="shared" si="15"/>
        <v>2.2806574798278465</v>
      </c>
      <c r="H101">
        <f t="shared" si="16"/>
        <v>0.91228240462200572</v>
      </c>
      <c r="I101">
        <f t="shared" si="17"/>
        <v>1.8850734093988981</v>
      </c>
      <c r="J101">
        <f>20+male08*(male64-male!A101)</f>
        <v>-8</v>
      </c>
    </row>
    <row r="102" spans="1:10" x14ac:dyDescent="0.25">
      <c r="A102">
        <v>100</v>
      </c>
      <c r="B102">
        <v>981.7</v>
      </c>
      <c r="C102" s="2">
        <f>C101*C101/C100</f>
        <v>0.40800679852610483</v>
      </c>
      <c r="D102">
        <f>IF(male!A102&lt;=male100,1/100 * 10 ^ ((male!A102-male100)/(male100-male1000)),1/100 * 10 ^ ((male!A102-male100)/(male10-male100)))</f>
        <v>0.44892512582186067</v>
      </c>
      <c r="E102">
        <f t="shared" si="13"/>
        <v>-0.38933260029793054</v>
      </c>
      <c r="F102">
        <f t="shared" si="14"/>
        <v>-0.34782608695652156</v>
      </c>
      <c r="G102">
        <f t="shared" si="15"/>
        <v>2.1140280171849453</v>
      </c>
      <c r="H102">
        <f t="shared" si="16"/>
        <v>0.91869123010827125</v>
      </c>
      <c r="I102">
        <f t="shared" si="17"/>
        <v>1.6984530778500189</v>
      </c>
      <c r="J102">
        <f>20+male08*(male64-male!A102)</f>
        <v>-8.8000000000000007</v>
      </c>
    </row>
    <row r="103" spans="1:10" x14ac:dyDescent="0.25">
      <c r="A103">
        <f>A102+1</f>
        <v>101</v>
      </c>
      <c r="B103" s="1">
        <f>B102*(1-C102)</f>
        <v>581.15972588692284</v>
      </c>
      <c r="C103" s="2">
        <f t="shared" ref="C103:C111" si="18">C102*C102/C101</f>
        <v>0.44994423094212527</v>
      </c>
      <c r="D103">
        <f>IF(male!A103&lt;=male100,1/100 * 10 ^ ((male!A103-male100)/(male100-male1000)),1/100 * 10 ^ ((male!A103-male100)/(male10-male100)))</f>
        <v>0.49619476030029058</v>
      </c>
      <c r="E103">
        <f t="shared" si="13"/>
        <v>-0.34684131221363246</v>
      </c>
      <c r="F103">
        <f t="shared" si="14"/>
        <v>-0.30434782608695626</v>
      </c>
      <c r="G103">
        <f t="shared" si="15"/>
        <v>1.9570987217214402</v>
      </c>
      <c r="H103">
        <f t="shared" si="16"/>
        <v>0.92472697224148304</v>
      </c>
      <c r="I103">
        <f t="shared" si="17"/>
        <v>1.5244372314854477</v>
      </c>
      <c r="J103">
        <f>20+male08*(male64-male!A103)</f>
        <v>-9.6000000000000014</v>
      </c>
    </row>
    <row r="104" spans="1:10" x14ac:dyDescent="0.25">
      <c r="A104">
        <f t="shared" ref="A104:A108" si="19">A103+1</f>
        <v>102</v>
      </c>
      <c r="B104" s="1">
        <f t="shared" ref="B104:B112" si="20">B103*(1-C103)</f>
        <v>319.67025996819496</v>
      </c>
      <c r="C104" s="2">
        <f t="shared" si="18"/>
        <v>0.49619224897584036</v>
      </c>
      <c r="D104">
        <f>IF(male!A104&lt;=male100,1/100 * 10 ^ ((male!A104-male100)/(male100-male1000)),1/100 * 10 ^ ((male!A104-male100)/(male10-male100)))</f>
        <v>0.54844165761210217</v>
      </c>
      <c r="E104">
        <f t="shared" si="13"/>
        <v>-0.30435002412933454</v>
      </c>
      <c r="F104">
        <f t="shared" si="14"/>
        <v>-0.26086956521739102</v>
      </c>
      <c r="G104">
        <f t="shared" si="15"/>
        <v>1.8096031831375403</v>
      </c>
      <c r="H104">
        <f t="shared" si="16"/>
        <v>0.93039987757163312</v>
      </c>
      <c r="I104">
        <f t="shared" si="17"/>
        <v>1.3624243015214343</v>
      </c>
      <c r="J104">
        <f>20+male08*(male64-male!A104)</f>
        <v>-10.400000000000002</v>
      </c>
    </row>
    <row r="105" spans="1:10" x14ac:dyDescent="0.25">
      <c r="A105">
        <f t="shared" si="19"/>
        <v>103</v>
      </c>
      <c r="B105" s="1">
        <f t="shared" si="20"/>
        <v>161.05235474388476</v>
      </c>
      <c r="C105" s="2">
        <f t="shared" si="18"/>
        <v>0.54719392096255381</v>
      </c>
      <c r="D105">
        <f>IF(male!A105&lt;=male100,1/100 * 10 ^ ((male!A105-male100)/(male100-male1000)),1/100 * 10 ^ ((male!A105-male100)/(male10-male100)))</f>
        <v>0.6061898993497572</v>
      </c>
      <c r="E105">
        <f t="shared" si="13"/>
        <v>-0.26185873604503651</v>
      </c>
      <c r="F105">
        <f t="shared" si="14"/>
        <v>-0.21739130434782614</v>
      </c>
      <c r="G105">
        <f t="shared" si="15"/>
        <v>1.6712472341908557</v>
      </c>
      <c r="H105">
        <f t="shared" si="16"/>
        <v>0.93572126022342861</v>
      </c>
      <c r="I105">
        <f t="shared" si="17"/>
        <v>1.2118122930190443</v>
      </c>
      <c r="J105">
        <f>20+male08*(male64-male!A105)</f>
        <v>-11.200000000000003</v>
      </c>
    </row>
    <row r="106" spans="1:10" x14ac:dyDescent="0.25">
      <c r="A106">
        <f t="shared" si="19"/>
        <v>104</v>
      </c>
      <c r="B106" s="1">
        <f t="shared" si="20"/>
        <v>72.925485271326309</v>
      </c>
      <c r="C106" s="2">
        <f t="shared" si="18"/>
        <v>0.60343785650902504</v>
      </c>
      <c r="D106">
        <f>IF(male!A106&lt;=male100,1/100 * 10 ^ ((male!A106-male100)/(male100-male1000)),1/100 * 10 ^ ((male!A106-male100)/(male10-male100)))</f>
        <v>0.67001875035095881</v>
      </c>
      <c r="E106">
        <f t="shared" si="13"/>
        <v>-0.21936744796073857</v>
      </c>
      <c r="F106">
        <f t="shared" si="14"/>
        <v>-0.17391304347826086</v>
      </c>
      <c r="G106">
        <f t="shared" si="15"/>
        <v>1.5417132319479276</v>
      </c>
      <c r="H106">
        <f t="shared" si="16"/>
        <v>0.940703337232772</v>
      </c>
      <c r="I106">
        <f t="shared" si="17"/>
        <v>1.0720025105055595</v>
      </c>
      <c r="J106">
        <f>20+male08*(male64-male!A106)</f>
        <v>-12</v>
      </c>
    </row>
    <row r="107" spans="1:10" x14ac:dyDescent="0.25">
      <c r="A107">
        <f t="shared" si="19"/>
        <v>105</v>
      </c>
      <c r="B107" s="1">
        <f t="shared" si="20"/>
        <v>28.919486754316686</v>
      </c>
      <c r="C107" s="2">
        <f t="shared" si="18"/>
        <v>0.66546288750368943</v>
      </c>
      <c r="D107">
        <f>IF(male!A107&lt;=male100,1/100 * 10 ^ ((male!A107-male100)/(male100-male1000)),1/100 * 10 ^ ((male!A107-male100)/(male10-male100)))</f>
        <v>0.74056846922624442</v>
      </c>
      <c r="E107">
        <f t="shared" si="13"/>
        <v>-0.17687615987644059</v>
      </c>
      <c r="F107">
        <f t="shared" si="14"/>
        <v>-0.13043478260869523</v>
      </c>
      <c r="G107">
        <f t="shared" si="15"/>
        <v>1.4206645048524815</v>
      </c>
      <c r="H107">
        <f t="shared" si="16"/>
        <v>0.94535905750567373</v>
      </c>
      <c r="I107">
        <f t="shared" si="17"/>
        <v>0.94240321446259623</v>
      </c>
      <c r="J107">
        <f>20+male08*(male64-male!A107)</f>
        <v>-12.800000000000004</v>
      </c>
    </row>
    <row r="108" spans="1:10" x14ac:dyDescent="0.25">
      <c r="A108">
        <f t="shared" si="19"/>
        <v>106</v>
      </c>
      <c r="B108" s="1">
        <f t="shared" si="20"/>
        <v>9.6746415936644041</v>
      </c>
      <c r="C108" s="2">
        <f t="shared" si="18"/>
        <v>0.73386323026971845</v>
      </c>
      <c r="D108">
        <f>IF(male!A108&lt;=male100,1/100 * 10 ^ ((male!A108-male100)/(male100-male1000)),1/100 * 10 ^ ((male!A108-male100)/(male10-male100)))</f>
        <v>0.81854673070690298</v>
      </c>
      <c r="E108">
        <f t="shared" si="13"/>
        <v>-0.1343848717921427</v>
      </c>
      <c r="F108">
        <f t="shared" si="14"/>
        <v>-8.6956521739130335E-2</v>
      </c>
      <c r="G108">
        <f t="shared" si="15"/>
        <v>1.3077505266367286</v>
      </c>
      <c r="H108">
        <f t="shared" si="16"/>
        <v>0.94970190282166422</v>
      </c>
      <c r="I108">
        <f t="shared" si="17"/>
        <v>0.82243388831029995</v>
      </c>
      <c r="J108">
        <f>20+male08*(male64-male!A108)</f>
        <v>-13.600000000000001</v>
      </c>
    </row>
    <row r="109" spans="1:10" x14ac:dyDescent="0.25">
      <c r="A109">
        <f t="shared" ref="A109:A112" si="21">A108+1</f>
        <v>107</v>
      </c>
      <c r="B109" s="1">
        <f t="shared" si="20"/>
        <v>2.5747778620360675</v>
      </c>
      <c r="C109" s="2">
        <f t="shared" si="18"/>
        <v>0.80929417831572148</v>
      </c>
      <c r="D109">
        <f>IF(male!A109&lt;=male100,1/100 * 10 ^ ((male!A109-male100)/(male100-male1000)),1/100 * 10 ^ ((male!A109-male100)/(male10-male100)))</f>
        <v>0.90473572423492998</v>
      </c>
      <c r="E109">
        <f t="shared" si="13"/>
        <v>-9.1893583707844853E-2</v>
      </c>
      <c r="F109">
        <f t="shared" si="14"/>
        <v>-4.3478260869565084E-2</v>
      </c>
      <c r="G109">
        <f t="shared" si="15"/>
        <v>1.2026167899556519</v>
      </c>
      <c r="H109">
        <f t="shared" si="16"/>
        <v>0.95374550807862879</v>
      </c>
      <c r="I109">
        <f t="shared" si="17"/>
        <v>0.71153453781329501</v>
      </c>
      <c r="J109">
        <f>20+male08*(male64-male!A109)</f>
        <v>-14.399999999999999</v>
      </c>
    </row>
    <row r="110" spans="1:10" x14ac:dyDescent="0.25">
      <c r="A110">
        <f t="shared" si="21"/>
        <v>108</v>
      </c>
      <c r="B110" s="1">
        <f t="shared" si="20"/>
        <v>0.49102512783407815</v>
      </c>
      <c r="C110" s="2">
        <f t="shared" si="18"/>
        <v>0.89247838022215786</v>
      </c>
      <c r="D110">
        <f>IF(male!A110&lt;=male100,1/100 * 10 ^ ((male!A110-male100)/(male100-male1000)),1/100 * 10 ^ ((male!A110-male100)/(male10-male100)))</f>
        <v>1</v>
      </c>
      <c r="E110">
        <f t="shared" si="13"/>
        <v>-4.9402295623547018E-2</v>
      </c>
      <c r="F110">
        <f t="shared" si="14"/>
        <v>0</v>
      </c>
      <c r="G110">
        <f t="shared" si="15"/>
        <v>1.1049555786646945</v>
      </c>
      <c r="H110">
        <f t="shared" si="16"/>
        <v>0.9575017085128964</v>
      </c>
      <c r="I110">
        <f t="shared" si="17"/>
        <v>0.60921908909262001</v>
      </c>
      <c r="J110">
        <f>20+male08*(male64-male!A110)</f>
        <v>-15.200000000000003</v>
      </c>
    </row>
    <row r="111" spans="1:10" x14ac:dyDescent="0.25">
      <c r="A111">
        <f t="shared" si="21"/>
        <v>109</v>
      </c>
      <c r="B111" s="1">
        <f t="shared" si="20"/>
        <v>5.2795817096342082E-2</v>
      </c>
      <c r="C111" s="2">
        <f t="shared" si="18"/>
        <v>0.98421276280728343</v>
      </c>
      <c r="D111">
        <f>IF(male!A111&lt;=male100,1/100 * 10 ^ ((male!A111-male100)/(male100-male1000)),1/100 * 10 ^ ((male!A111-male100)/(male10-male100)))</f>
        <v>1.1052951411260221</v>
      </c>
      <c r="E111">
        <f t="shared" si="13"/>
        <v>-6.9110075392492185E-3</v>
      </c>
      <c r="F111">
        <f t="shared" si="14"/>
        <v>4.3478260869565417E-2</v>
      </c>
      <c r="G111">
        <f t="shared" si="15"/>
        <v>1.0151800357622274</v>
      </c>
      <c r="H111">
        <f t="shared" si="16"/>
        <v>0.96095461400914506</v>
      </c>
      <c r="I111">
        <f t="shared" si="17"/>
        <v>0.51578723719271657</v>
      </c>
      <c r="J111">
        <f>20+male08*(male64-male!A111)</f>
        <v>-16</v>
      </c>
    </row>
    <row r="112" spans="1:10" x14ac:dyDescent="0.25">
      <c r="A112">
        <f t="shared" si="21"/>
        <v>110</v>
      </c>
      <c r="B112" s="1">
        <f t="shared" si="20"/>
        <v>8.3350008728323331E-4</v>
      </c>
      <c r="C112" s="2">
        <v>1</v>
      </c>
      <c r="D112">
        <f>IF(male!A112&lt;=male100,1/100 * 10 ^ ((male!A112-male100)/(male100-male1000)),1/100 * 10 ^ ((male!A112-male100)/(male10-male100)))</f>
        <v>1.2216773489967929</v>
      </c>
      <c r="E112">
        <f t="shared" si="13"/>
        <v>0</v>
      </c>
      <c r="F112">
        <f t="shared" si="14"/>
        <v>8.6956521739130765E-2</v>
      </c>
      <c r="G112">
        <v>1</v>
      </c>
      <c r="H112">
        <f>1/(1+i_)</f>
        <v>0.96153846153846145</v>
      </c>
      <c r="I112">
        <v>0.5</v>
      </c>
      <c r="J112">
        <f>20+male08*(male64-male!A112)</f>
        <v>-16.800000000000004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06AA3-51A6-49C3-A454-B1234FC2EE94}">
  <dimension ref="A1:AB98"/>
  <sheetViews>
    <sheetView workbookViewId="0">
      <selection activeCell="B35" sqref="B35"/>
    </sheetView>
  </sheetViews>
  <sheetFormatPr defaultRowHeight="15" x14ac:dyDescent="0.25"/>
  <sheetData>
    <row r="1" spans="1:28" ht="21" x14ac:dyDescent="0.35">
      <c r="A1" s="5" t="s">
        <v>12</v>
      </c>
      <c r="B1" s="5" t="s">
        <v>13</v>
      </c>
      <c r="L1" t="s">
        <v>0</v>
      </c>
    </row>
    <row r="2" spans="1:28" x14ac:dyDescent="0.25">
      <c r="C2">
        <v>30</v>
      </c>
      <c r="D2">
        <f>C2+2</f>
        <v>32</v>
      </c>
      <c r="E2">
        <f t="shared" ref="E2:AB2" si="0">D2+2</f>
        <v>34</v>
      </c>
      <c r="F2">
        <f t="shared" si="0"/>
        <v>36</v>
      </c>
      <c r="G2">
        <f t="shared" si="0"/>
        <v>38</v>
      </c>
      <c r="H2">
        <f t="shared" si="0"/>
        <v>40</v>
      </c>
      <c r="I2">
        <f t="shared" si="0"/>
        <v>42</v>
      </c>
      <c r="J2">
        <f t="shared" si="0"/>
        <v>44</v>
      </c>
      <c r="K2">
        <f t="shared" si="0"/>
        <v>46</v>
      </c>
      <c r="L2">
        <f t="shared" si="0"/>
        <v>48</v>
      </c>
      <c r="M2">
        <f t="shared" si="0"/>
        <v>50</v>
      </c>
      <c r="N2">
        <f t="shared" si="0"/>
        <v>52</v>
      </c>
      <c r="O2">
        <f t="shared" si="0"/>
        <v>54</v>
      </c>
      <c r="P2">
        <f t="shared" si="0"/>
        <v>56</v>
      </c>
      <c r="Q2">
        <f t="shared" si="0"/>
        <v>58</v>
      </c>
      <c r="R2">
        <f t="shared" si="0"/>
        <v>60</v>
      </c>
      <c r="S2">
        <f t="shared" si="0"/>
        <v>62</v>
      </c>
      <c r="T2">
        <f t="shared" si="0"/>
        <v>64</v>
      </c>
      <c r="U2">
        <f t="shared" si="0"/>
        <v>66</v>
      </c>
      <c r="V2">
        <f t="shared" si="0"/>
        <v>68</v>
      </c>
      <c r="W2">
        <f t="shared" si="0"/>
        <v>70</v>
      </c>
      <c r="X2">
        <f t="shared" si="0"/>
        <v>72</v>
      </c>
      <c r="Y2">
        <f t="shared" si="0"/>
        <v>74</v>
      </c>
      <c r="Z2">
        <f t="shared" si="0"/>
        <v>76</v>
      </c>
      <c r="AA2">
        <f t="shared" si="0"/>
        <v>78</v>
      </c>
      <c r="AB2">
        <f t="shared" si="0"/>
        <v>80</v>
      </c>
    </row>
    <row r="3" spans="1:28" x14ac:dyDescent="0.25">
      <c r="B3">
        <v>1</v>
      </c>
      <c r="C3">
        <f t="shared" ref="C3:L12" si="1">1-VLOOKUP(C$2+$B3,maleTable,2,FALSE) / VLOOKUP(C$2,maleTable,2,FALSE)</f>
        <v>7.6997190615668565E-4</v>
      </c>
      <c r="D3">
        <f t="shared" si="1"/>
        <v>8.5847710626252294E-4</v>
      </c>
      <c r="E3">
        <f t="shared" si="1"/>
        <v>9.8914582733966583E-4</v>
      </c>
      <c r="F3">
        <f t="shared" si="1"/>
        <v>1.1542109343404272E-3</v>
      </c>
      <c r="G3">
        <f t="shared" si="1"/>
        <v>1.3164277726429585E-3</v>
      </c>
      <c r="H3">
        <f t="shared" si="1"/>
        <v>1.6058153455729141E-3</v>
      </c>
      <c r="I3">
        <f t="shared" si="1"/>
        <v>1.8474640011673094E-3</v>
      </c>
      <c r="J3">
        <f t="shared" si="1"/>
        <v>2.2104861419126598E-3</v>
      </c>
      <c r="K3">
        <f t="shared" si="1"/>
        <v>2.6467912061035603E-3</v>
      </c>
      <c r="L3">
        <f t="shared" si="1"/>
        <v>2.9601489556122518E-3</v>
      </c>
      <c r="M3">
        <f t="shared" ref="M3:V12" si="2">1-VLOOKUP(M$2+$B3,maleTable,2,FALSE) / VLOOKUP(M$2,maleTable,2,FALSE)</f>
        <v>3.5774461522007917E-3</v>
      </c>
      <c r="N3">
        <f t="shared" si="2"/>
        <v>4.0762218630836511E-3</v>
      </c>
      <c r="O3">
        <f t="shared" si="2"/>
        <v>4.720352913228032E-3</v>
      </c>
      <c r="P3">
        <f t="shared" si="2"/>
        <v>5.5940685660681444E-3</v>
      </c>
      <c r="Q3">
        <f t="shared" si="2"/>
        <v>6.6949295514038276E-3</v>
      </c>
      <c r="R3">
        <f t="shared" si="2"/>
        <v>7.912820999604997E-3</v>
      </c>
      <c r="S3">
        <f t="shared" si="2"/>
        <v>9.601971568916734E-3</v>
      </c>
      <c r="T3">
        <f t="shared" si="2"/>
        <v>1.1171565702663422E-2</v>
      </c>
      <c r="U3">
        <f t="shared" si="2"/>
        <v>1.3853868833310301E-2</v>
      </c>
      <c r="V3">
        <f t="shared" si="2"/>
        <v>1.6347533867749564E-2</v>
      </c>
      <c r="W3">
        <f t="shared" ref="W3:AB12" si="3">1-VLOOKUP(W$2+$B3,maleTable,2,FALSE) / VLOOKUP(W$2,maleTable,2,FALSE)</f>
        <v>1.9237185310512772E-2</v>
      </c>
      <c r="X3">
        <f t="shared" si="3"/>
        <v>2.278165445113367E-2</v>
      </c>
      <c r="Y3">
        <f t="shared" si="3"/>
        <v>2.8776555615084409E-2</v>
      </c>
      <c r="Z3">
        <f t="shared" si="3"/>
        <v>3.5731060909018231E-2</v>
      </c>
      <c r="AA3">
        <f t="shared" si="3"/>
        <v>4.5187594268476627E-2</v>
      </c>
      <c r="AB3">
        <f t="shared" si="3"/>
        <v>5.6144053113781567E-2</v>
      </c>
    </row>
    <row r="4" spans="1:28" x14ac:dyDescent="0.25">
      <c r="B4">
        <f>B3+1</f>
        <v>2</v>
      </c>
      <c r="C4">
        <f t="shared" si="1"/>
        <v>1.6037704308498046E-3</v>
      </c>
      <c r="D4">
        <f t="shared" si="1"/>
        <v>1.8153848027228081E-3</v>
      </c>
      <c r="E4">
        <f t="shared" si="1"/>
        <v>2.0880837917324202E-3</v>
      </c>
      <c r="F4">
        <f t="shared" si="1"/>
        <v>2.5040163076863742E-3</v>
      </c>
      <c r="G4">
        <f t="shared" si="1"/>
        <v>2.7717493987222674E-3</v>
      </c>
      <c r="H4">
        <f t="shared" si="1"/>
        <v>3.3027770978779625E-3</v>
      </c>
      <c r="I4">
        <f t="shared" si="1"/>
        <v>3.859329693205904E-3</v>
      </c>
      <c r="J4">
        <f t="shared" si="1"/>
        <v>4.6705932107233838E-3</v>
      </c>
      <c r="K4">
        <f t="shared" si="1"/>
        <v>5.3816706081816212E-3</v>
      </c>
      <c r="L4">
        <f t="shared" si="1"/>
        <v>6.2474667855865196E-3</v>
      </c>
      <c r="M4">
        <f t="shared" si="2"/>
        <v>7.3845115035025E-3</v>
      </c>
      <c r="N4">
        <f t="shared" si="2"/>
        <v>8.4598240221397392E-3</v>
      </c>
      <c r="O4">
        <f t="shared" si="2"/>
        <v>9.7421862765673106E-3</v>
      </c>
      <c r="P4">
        <f t="shared" si="2"/>
        <v>1.1619525881173431E-2</v>
      </c>
      <c r="Q4">
        <f t="shared" si="2"/>
        <v>1.3885094502886997E-2</v>
      </c>
      <c r="R4">
        <f t="shared" si="2"/>
        <v>1.6480168830394826E-2</v>
      </c>
      <c r="S4">
        <f t="shared" si="2"/>
        <v>2.0052364188102634E-2</v>
      </c>
      <c r="T4">
        <f t="shared" si="2"/>
        <v>2.3491781369424203E-2</v>
      </c>
      <c r="U4">
        <f t="shared" si="2"/>
        <v>2.8431333456864549E-2</v>
      </c>
      <c r="V4">
        <f t="shared" si="2"/>
        <v>3.4003546411762842E-2</v>
      </c>
      <c r="W4">
        <f t="shared" si="3"/>
        <v>3.9631475758897361E-2</v>
      </c>
      <c r="X4">
        <f t="shared" si="3"/>
        <v>4.7992536662862961E-2</v>
      </c>
      <c r="Y4">
        <f t="shared" si="3"/>
        <v>6.014580303742656E-2</v>
      </c>
      <c r="Z4">
        <f t="shared" si="3"/>
        <v>7.4433045160070654E-2</v>
      </c>
      <c r="AA4">
        <f t="shared" si="3"/>
        <v>9.3174962292609353E-2</v>
      </c>
      <c r="AB4">
        <f t="shared" si="3"/>
        <v>0.11469118605070194</v>
      </c>
    </row>
    <row r="5" spans="1:28" x14ac:dyDescent="0.25">
      <c r="B5">
        <f t="shared" ref="B5:B32" si="4">B4+1</f>
        <v>3</v>
      </c>
      <c r="C5">
        <f t="shared" si="1"/>
        <v>2.4608707369137006E-3</v>
      </c>
      <c r="D5">
        <f t="shared" si="1"/>
        <v>2.8027349497599108E-3</v>
      </c>
      <c r="E5">
        <f t="shared" si="1"/>
        <v>3.2398846369285916E-3</v>
      </c>
      <c r="F5">
        <f t="shared" si="1"/>
        <v>3.8171477237187723E-3</v>
      </c>
      <c r="G5">
        <f t="shared" si="1"/>
        <v>4.37311382657668E-3</v>
      </c>
      <c r="H5">
        <f t="shared" si="1"/>
        <v>5.1441393372529953E-3</v>
      </c>
      <c r="I5">
        <f t="shared" si="1"/>
        <v>6.0612848403146513E-3</v>
      </c>
      <c r="J5">
        <f t="shared" si="1"/>
        <v>7.3050223317895346E-3</v>
      </c>
      <c r="K5">
        <f t="shared" si="1"/>
        <v>8.3258890171636901E-3</v>
      </c>
      <c r="L5">
        <f t="shared" si="1"/>
        <v>9.802562961774286E-3</v>
      </c>
      <c r="M5">
        <f t="shared" si="2"/>
        <v>1.143063245934739E-2</v>
      </c>
      <c r="N5">
        <f t="shared" si="2"/>
        <v>1.3140243580399447E-2</v>
      </c>
      <c r="O5">
        <f t="shared" si="2"/>
        <v>1.5281756384620926E-2</v>
      </c>
      <c r="P5">
        <f t="shared" si="2"/>
        <v>1.8236663525382113E-2</v>
      </c>
      <c r="Q5">
        <f t="shared" si="2"/>
        <v>2.1688045235128017E-2</v>
      </c>
      <c r="R5">
        <f t="shared" si="2"/>
        <v>2.5923898286751124E-2</v>
      </c>
      <c r="S5">
        <f t="shared" si="2"/>
        <v>3.099991358674492E-2</v>
      </c>
      <c r="T5">
        <f t="shared" si="2"/>
        <v>3.7020198144981697E-2</v>
      </c>
      <c r="U5">
        <f t="shared" si="2"/>
        <v>4.4314085138022707E-2</v>
      </c>
      <c r="V5">
        <f t="shared" si="2"/>
        <v>5.2586599198737871E-2</v>
      </c>
      <c r="W5">
        <f t="shared" si="3"/>
        <v>6.1510259623903329E-2</v>
      </c>
      <c r="X5">
        <f t="shared" si="3"/>
        <v>7.5388032377559533E-2</v>
      </c>
      <c r="Y5">
        <f t="shared" si="3"/>
        <v>9.3727790594692717E-2</v>
      </c>
      <c r="Z5">
        <f t="shared" si="3"/>
        <v>0.11625718918368677</v>
      </c>
      <c r="AA5">
        <f t="shared" si="3"/>
        <v>0.14408779537456007</v>
      </c>
      <c r="AB5">
        <f t="shared" si="3"/>
        <v>0.1759515295161268</v>
      </c>
    </row>
    <row r="6" spans="1:28" x14ac:dyDescent="0.25">
      <c r="B6">
        <f t="shared" si="4"/>
        <v>4</v>
      </c>
      <c r="C6">
        <f t="shared" si="1"/>
        <v>3.416243773105454E-3</v>
      </c>
      <c r="D6">
        <f t="shared" si="1"/>
        <v>3.8996779188729125E-3</v>
      </c>
      <c r="E6">
        <f t="shared" si="1"/>
        <v>4.5868715035524144E-3</v>
      </c>
      <c r="F6">
        <f t="shared" si="1"/>
        <v>5.2688252007134784E-3</v>
      </c>
      <c r="G6">
        <f t="shared" si="1"/>
        <v>6.0653720261650834E-3</v>
      </c>
      <c r="H6">
        <f t="shared" si="1"/>
        <v>7.1493602853599514E-3</v>
      </c>
      <c r="I6">
        <f t="shared" si="1"/>
        <v>8.5118975448663647E-3</v>
      </c>
      <c r="J6">
        <f t="shared" si="1"/>
        <v>1.0027128224700199E-2</v>
      </c>
      <c r="K6">
        <f t="shared" si="1"/>
        <v>1.1595515585392624E-2</v>
      </c>
      <c r="L6">
        <f t="shared" si="1"/>
        <v>1.3585843798743169E-2</v>
      </c>
      <c r="M6">
        <f t="shared" si="2"/>
        <v>1.57818638578332E-2</v>
      </c>
      <c r="N6">
        <f t="shared" si="2"/>
        <v>1.8119593117216448E-2</v>
      </c>
      <c r="O6">
        <f t="shared" si="2"/>
        <v>2.1248512572160982E-2</v>
      </c>
      <c r="P6">
        <f t="shared" si="2"/>
        <v>2.5343282169121628E-2</v>
      </c>
      <c r="Q6">
        <f t="shared" si="2"/>
        <v>3.0136434631648279E-2</v>
      </c>
      <c r="R6">
        <f t="shared" si="2"/>
        <v>3.6202066671228939E-2</v>
      </c>
      <c r="S6">
        <f t="shared" si="2"/>
        <v>4.3073079802079861E-2</v>
      </c>
      <c r="T6">
        <f t="shared" si="2"/>
        <v>5.1255212156678942E-2</v>
      </c>
      <c r="U6">
        <f t="shared" si="2"/>
        <v>6.1468113701878546E-2</v>
      </c>
      <c r="V6">
        <f t="shared" si="2"/>
        <v>7.22874114453258E-2</v>
      </c>
      <c r="W6">
        <f t="shared" si="3"/>
        <v>8.572199736839814E-2</v>
      </c>
      <c r="X6">
        <f t="shared" si="3"/>
        <v>0.10525179004289853</v>
      </c>
      <c r="Y6">
        <f t="shared" si="3"/>
        <v>0.13010201292382373</v>
      </c>
      <c r="Z6">
        <f t="shared" si="3"/>
        <v>0.16067271127656635</v>
      </c>
      <c r="AA6">
        <f t="shared" si="3"/>
        <v>0.19717980140774261</v>
      </c>
      <c r="AB6">
        <f t="shared" si="3"/>
        <v>0.23980380334594653</v>
      </c>
    </row>
    <row r="7" spans="1:28" x14ac:dyDescent="0.25">
      <c r="B7">
        <f t="shared" si="4"/>
        <v>5</v>
      </c>
      <c r="C7">
        <f t="shared" si="1"/>
        <v>4.4020104371718105E-3</v>
      </c>
      <c r="D7">
        <f t="shared" si="1"/>
        <v>5.0493878023190053E-3</v>
      </c>
      <c r="E7">
        <f t="shared" si="1"/>
        <v>5.8972609911586149E-3</v>
      </c>
      <c r="F7">
        <f t="shared" si="1"/>
        <v>6.8661797859259632E-3</v>
      </c>
      <c r="G7">
        <f t="shared" si="1"/>
        <v>7.9016304708603435E-3</v>
      </c>
      <c r="H7">
        <f t="shared" si="1"/>
        <v>9.344042865438329E-3</v>
      </c>
      <c r="I7">
        <f t="shared" si="1"/>
        <v>1.1136159535400814E-2</v>
      </c>
      <c r="J7">
        <f t="shared" si="1"/>
        <v>1.2957595387170229E-2</v>
      </c>
      <c r="K7">
        <f t="shared" si="1"/>
        <v>1.513147940497972E-2</v>
      </c>
      <c r="L7">
        <f t="shared" si="1"/>
        <v>1.76066867483059E-2</v>
      </c>
      <c r="M7">
        <f t="shared" si="2"/>
        <v>2.0427720804023664E-2</v>
      </c>
      <c r="N7">
        <f t="shared" si="2"/>
        <v>2.3612299436997497E-2</v>
      </c>
      <c r="O7">
        <f t="shared" si="2"/>
        <v>2.7801184828822101E-2</v>
      </c>
      <c r="P7">
        <f t="shared" si="2"/>
        <v>3.3055566313379803E-2</v>
      </c>
      <c r="Q7">
        <f t="shared" si="2"/>
        <v>3.9449037012043386E-2</v>
      </c>
      <c r="R7">
        <f t="shared" si="2"/>
        <v>4.6969198607502594E-2</v>
      </c>
      <c r="S7">
        <f t="shared" si="2"/>
        <v>5.6330219837565476E-2</v>
      </c>
      <c r="T7">
        <f t="shared" si="2"/>
        <v>6.6764849707798501E-2</v>
      </c>
      <c r="U7">
        <f t="shared" si="2"/>
        <v>7.9522825518420603E-2</v>
      </c>
      <c r="V7">
        <f t="shared" si="2"/>
        <v>9.3422239067745161E-2</v>
      </c>
      <c r="W7">
        <f t="shared" si="3"/>
        <v>0.11203176915877466</v>
      </c>
      <c r="X7">
        <f t="shared" si="3"/>
        <v>0.13722209283111086</v>
      </c>
      <c r="Y7">
        <f t="shared" si="3"/>
        <v>0.16941061021878656</v>
      </c>
      <c r="Z7">
        <f t="shared" si="3"/>
        <v>0.20779594715450111</v>
      </c>
      <c r="AA7">
        <f t="shared" si="3"/>
        <v>0.25273221468074414</v>
      </c>
      <c r="AB7">
        <f t="shared" si="3"/>
        <v>0.30616484399905741</v>
      </c>
    </row>
    <row r="8" spans="1:28" x14ac:dyDescent="0.25">
      <c r="B8">
        <f t="shared" si="4"/>
        <v>6</v>
      </c>
      <c r="C8">
        <f t="shared" si="1"/>
        <v>5.4971941615866715E-3</v>
      </c>
      <c r="D8">
        <f t="shared" si="1"/>
        <v>6.3939293694557087E-3</v>
      </c>
      <c r="E8">
        <f t="shared" si="1"/>
        <v>7.3459072439427953E-3</v>
      </c>
      <c r="F8">
        <f t="shared" si="1"/>
        <v>8.5542005433857371E-3</v>
      </c>
      <c r="G8">
        <f t="shared" si="1"/>
        <v>9.9012934490101401E-3</v>
      </c>
      <c r="H8">
        <f t="shared" si="1"/>
        <v>1.1786561742473611E-2</v>
      </c>
      <c r="I8">
        <f t="shared" si="1"/>
        <v>1.3847759924210945E-2</v>
      </c>
      <c r="J8">
        <f t="shared" si="1"/>
        <v>1.6211950859748026E-2</v>
      </c>
      <c r="K8">
        <f t="shared" si="1"/>
        <v>1.8894399870665768E-2</v>
      </c>
      <c r="L8">
        <f t="shared" si="1"/>
        <v>2.193073397315326E-2</v>
      </c>
      <c r="M8">
        <f t="shared" si="2"/>
        <v>2.537030027690601E-2</v>
      </c>
      <c r="N8">
        <f t="shared" si="2"/>
        <v>2.9528577917207977E-2</v>
      </c>
      <c r="O8">
        <f t="shared" si="2"/>
        <v>3.4838569469937686E-2</v>
      </c>
      <c r="P8">
        <f t="shared" si="2"/>
        <v>4.1405789430652984E-2</v>
      </c>
      <c r="Q8">
        <f t="shared" si="2"/>
        <v>4.958449205718618E-2</v>
      </c>
      <c r="R8">
        <f t="shared" si="2"/>
        <v>5.8843397005291398E-2</v>
      </c>
      <c r="S8">
        <f t="shared" si="2"/>
        <v>7.0279788164077428E-2</v>
      </c>
      <c r="T8">
        <f t="shared" si="2"/>
        <v>8.3515899583027409E-2</v>
      </c>
      <c r="U8">
        <f t="shared" si="2"/>
        <v>9.8663517402654777E-2</v>
      </c>
      <c r="V8">
        <f t="shared" si="2"/>
        <v>0.11681069186413551</v>
      </c>
      <c r="W8">
        <f t="shared" si="3"/>
        <v>0.14071198203613022</v>
      </c>
      <c r="X8">
        <f t="shared" si="3"/>
        <v>0.17185062396152784</v>
      </c>
      <c r="Y8">
        <f t="shared" si="3"/>
        <v>0.21115472506806332</v>
      </c>
      <c r="Z8">
        <f t="shared" si="3"/>
        <v>0.25693615350497701</v>
      </c>
      <c r="AA8">
        <f t="shared" si="3"/>
        <v>0.31063505530417301</v>
      </c>
      <c r="AB8">
        <f t="shared" si="3"/>
        <v>0.37379759380154398</v>
      </c>
    </row>
    <row r="9" spans="1:28" x14ac:dyDescent="0.25">
      <c r="B9">
        <f t="shared" si="4"/>
        <v>7</v>
      </c>
      <c r="C9">
        <f t="shared" si="1"/>
        <v>6.6450601743175408E-3</v>
      </c>
      <c r="D9">
        <f t="shared" si="1"/>
        <v>7.7019399959004087E-3</v>
      </c>
      <c r="E9">
        <f t="shared" si="1"/>
        <v>8.9399264189362615E-3</v>
      </c>
      <c r="F9">
        <f t="shared" si="1"/>
        <v>1.0385860966990346E-2</v>
      </c>
      <c r="G9">
        <f t="shared" si="1"/>
        <v>1.2089892918966672E-2</v>
      </c>
      <c r="H9">
        <f t="shared" si="1"/>
        <v>1.4402156380606934E-2</v>
      </c>
      <c r="I9">
        <f t="shared" si="1"/>
        <v>1.6766917447745944E-2</v>
      </c>
      <c r="J9">
        <f t="shared" si="1"/>
        <v>1.973139963072601E-2</v>
      </c>
      <c r="K9">
        <f t="shared" si="1"/>
        <v>2.2893603967906739E-2</v>
      </c>
      <c r="L9">
        <f t="shared" si="1"/>
        <v>2.6547566082381846E-2</v>
      </c>
      <c r="M9">
        <f t="shared" si="2"/>
        <v>3.0822445643683416E-2</v>
      </c>
      <c r="N9">
        <f t="shared" si="2"/>
        <v>3.602581571970298E-2</v>
      </c>
      <c r="O9">
        <f t="shared" si="2"/>
        <v>4.2475719105444787E-2</v>
      </c>
      <c r="P9">
        <f t="shared" si="2"/>
        <v>5.0610183786668039E-2</v>
      </c>
      <c r="Q9">
        <f t="shared" si="2"/>
        <v>6.0202121348999493E-2</v>
      </c>
      <c r="R9">
        <f t="shared" si="2"/>
        <v>7.1882057134783905E-2</v>
      </c>
      <c r="S9">
        <f t="shared" si="2"/>
        <v>8.5478420814596445E-2</v>
      </c>
      <c r="T9">
        <f t="shared" si="2"/>
        <v>0.10114647405688726</v>
      </c>
      <c r="U9">
        <f t="shared" si="2"/>
        <v>0.11919745369338774</v>
      </c>
      <c r="V9">
        <f t="shared" si="2"/>
        <v>0.1422258381083551</v>
      </c>
      <c r="W9">
        <f t="shared" si="3"/>
        <v>0.17141525454438689</v>
      </c>
      <c r="X9">
        <f t="shared" si="3"/>
        <v>0.20927270195964642</v>
      </c>
      <c r="Y9">
        <f t="shared" si="3"/>
        <v>0.25544369608239759</v>
      </c>
      <c r="Z9">
        <f t="shared" si="3"/>
        <v>0.30835363149207828</v>
      </c>
      <c r="AA9">
        <f t="shared" si="3"/>
        <v>0.37081290849673199</v>
      </c>
      <c r="AB9">
        <f t="shared" si="3"/>
        <v>0.44281813519619662</v>
      </c>
    </row>
    <row r="10" spans="1:28" x14ac:dyDescent="0.25">
      <c r="B10">
        <f t="shared" si="4"/>
        <v>8</v>
      </c>
      <c r="C10">
        <f t="shared" si="1"/>
        <v>7.9874454054458255E-3</v>
      </c>
      <c r="D10">
        <f t="shared" si="1"/>
        <v>9.1479563982928003E-3</v>
      </c>
      <c r="E10">
        <f t="shared" si="1"/>
        <v>1.0624422447612303E-2</v>
      </c>
      <c r="F10">
        <f t="shared" si="1"/>
        <v>1.2380516756433035E-2</v>
      </c>
      <c r="G10">
        <f t="shared" si="1"/>
        <v>1.4525641745773199E-2</v>
      </c>
      <c r="H10">
        <f t="shared" si="1"/>
        <v>1.710480095775424E-2</v>
      </c>
      <c r="I10">
        <f t="shared" si="1"/>
        <v>2.0008713289616176E-2</v>
      </c>
      <c r="J10">
        <f t="shared" si="1"/>
        <v>2.3476745025632573E-2</v>
      </c>
      <c r="K10">
        <f t="shared" si="1"/>
        <v>2.7194380594895762E-2</v>
      </c>
      <c r="L10">
        <f t="shared" si="1"/>
        <v>3.1459266954172227E-2</v>
      </c>
      <c r="M10">
        <f t="shared" si="2"/>
        <v>3.6695035297398815E-2</v>
      </c>
      <c r="N10">
        <f t="shared" si="2"/>
        <v>4.3003665325178742E-2</v>
      </c>
      <c r="O10">
        <f t="shared" si="2"/>
        <v>5.0744592793658505E-2</v>
      </c>
      <c r="P10">
        <f t="shared" si="2"/>
        <v>6.0627869649596322E-2</v>
      </c>
      <c r="Q10">
        <f t="shared" si="2"/>
        <v>7.1911445379889027E-2</v>
      </c>
      <c r="R10">
        <f t="shared" si="2"/>
        <v>8.5601734220163817E-2</v>
      </c>
      <c r="S10">
        <f t="shared" si="2"/>
        <v>0.10189357253719411</v>
      </c>
      <c r="T10">
        <f t="shared" si="2"/>
        <v>0.11983751699211742</v>
      </c>
      <c r="U10">
        <f t="shared" si="2"/>
        <v>0.14192094158928381</v>
      </c>
      <c r="V10">
        <f t="shared" si="2"/>
        <v>0.16993082203603627</v>
      </c>
      <c r="W10">
        <f t="shared" si="3"/>
        <v>0.20467140588274257</v>
      </c>
      <c r="X10">
        <f t="shared" si="3"/>
        <v>0.24901341084656048</v>
      </c>
      <c r="Y10">
        <f t="shared" si="3"/>
        <v>0.30162832526049921</v>
      </c>
      <c r="Z10">
        <f t="shared" si="3"/>
        <v>0.36194658736448715</v>
      </c>
      <c r="AA10">
        <f t="shared" si="3"/>
        <v>0.43214397938662641</v>
      </c>
      <c r="AB10">
        <f t="shared" si="3"/>
        <v>0.51124440378671321</v>
      </c>
    </row>
    <row r="11" spans="1:28" x14ac:dyDescent="0.25">
      <c r="B11">
        <f t="shared" si="4"/>
        <v>9</v>
      </c>
      <c r="C11">
        <f t="shared" si="1"/>
        <v>9.2933582831246087E-3</v>
      </c>
      <c r="D11">
        <f t="shared" si="1"/>
        <v>1.0739081815100748E-2</v>
      </c>
      <c r="E11">
        <f t="shared" si="1"/>
        <v>1.2452258210774447E-2</v>
      </c>
      <c r="F11">
        <f t="shared" si="1"/>
        <v>1.4563635937625774E-2</v>
      </c>
      <c r="G11">
        <f t="shared" si="1"/>
        <v>1.7133986611041041E-2</v>
      </c>
      <c r="H11">
        <f t="shared" si="1"/>
        <v>2.0014317154675498E-2</v>
      </c>
      <c r="I11">
        <f t="shared" si="1"/>
        <v>2.3514579347448605E-2</v>
      </c>
      <c r="J11">
        <f t="shared" si="1"/>
        <v>2.7457270467368677E-2</v>
      </c>
      <c r="K11">
        <f t="shared" si="1"/>
        <v>3.1786366434459201E-2</v>
      </c>
      <c r="L11">
        <f t="shared" si="1"/>
        <v>3.6877350223860517E-2</v>
      </c>
      <c r="M11">
        <f t="shared" si="2"/>
        <v>4.314429417260035E-2</v>
      </c>
      <c r="N11">
        <f t="shared" si="2"/>
        <v>5.057620601873869E-2</v>
      </c>
      <c r="O11">
        <f t="shared" si="2"/>
        <v>5.9859316225294279E-2</v>
      </c>
      <c r="P11">
        <f t="shared" si="2"/>
        <v>7.1122127123056766E-2</v>
      </c>
      <c r="Q11">
        <f t="shared" si="2"/>
        <v>8.4769062481292567E-2</v>
      </c>
      <c r="R11">
        <f t="shared" si="2"/>
        <v>0.1005498908386111</v>
      </c>
      <c r="S11">
        <f t="shared" si="2"/>
        <v>0.11917061231085868</v>
      </c>
      <c r="T11">
        <f t="shared" si="2"/>
        <v>0.13988907454085486</v>
      </c>
      <c r="U11">
        <f t="shared" si="2"/>
        <v>0.16661350133577901</v>
      </c>
      <c r="V11">
        <f t="shared" si="2"/>
        <v>0.19959007439256538</v>
      </c>
      <c r="W11">
        <f t="shared" si="3"/>
        <v>0.24061039170383103</v>
      </c>
      <c r="X11">
        <f t="shared" si="3"/>
        <v>0.29117684179572889</v>
      </c>
      <c r="Y11">
        <f t="shared" si="3"/>
        <v>0.34995325774390706</v>
      </c>
      <c r="Z11">
        <f t="shared" si="3"/>
        <v>0.41764521969272828</v>
      </c>
      <c r="AA11">
        <f t="shared" si="3"/>
        <v>0.49473353443941681</v>
      </c>
      <c r="AB11">
        <f t="shared" si="3"/>
        <v>0.57852370853950963</v>
      </c>
    </row>
    <row r="12" spans="1:28" x14ac:dyDescent="0.25">
      <c r="B12">
        <f t="shared" si="4"/>
        <v>10</v>
      </c>
      <c r="C12">
        <f t="shared" si="1"/>
        <v>1.0737055607168311E-2</v>
      </c>
      <c r="D12">
        <f t="shared" si="1"/>
        <v>1.2420519835286026E-2</v>
      </c>
      <c r="E12">
        <f t="shared" si="1"/>
        <v>1.4442748991792986E-2</v>
      </c>
      <c r="F12">
        <f t="shared" si="1"/>
        <v>1.6993285609648523E-2</v>
      </c>
      <c r="G12">
        <f t="shared" si="1"/>
        <v>1.9829140134706713E-2</v>
      </c>
      <c r="H12">
        <f t="shared" si="1"/>
        <v>2.3245406067483154E-2</v>
      </c>
      <c r="I12">
        <f t="shared" si="1"/>
        <v>2.7245470219661283E-2</v>
      </c>
      <c r="J12">
        <f t="shared" si="1"/>
        <v>3.1737959916242842E-2</v>
      </c>
      <c r="K12">
        <f t="shared" si="1"/>
        <v>3.6671634150031718E-2</v>
      </c>
      <c r="L12">
        <f t="shared" si="1"/>
        <v>4.2713251068768998E-2</v>
      </c>
      <c r="M12">
        <f t="shared" si="2"/>
        <v>5.0070615767394688E-2</v>
      </c>
      <c r="N12">
        <f t="shared" si="2"/>
        <v>5.8775126490688834E-2</v>
      </c>
      <c r="O12">
        <f t="shared" si="2"/>
        <v>6.9779407926485737E-2</v>
      </c>
      <c r="P12">
        <f t="shared" si="2"/>
        <v>8.2695394360318253E-2</v>
      </c>
      <c r="Q12">
        <f t="shared" si="2"/>
        <v>9.8298240553792882E-2</v>
      </c>
      <c r="R12">
        <f t="shared" si="2"/>
        <v>0.11669451808944387</v>
      </c>
      <c r="S12">
        <f t="shared" si="2"/>
        <v>0.1374868556460962</v>
      </c>
      <c r="T12">
        <f t="shared" si="2"/>
        <v>0.16207874722714977</v>
      </c>
      <c r="U12">
        <f t="shared" si="2"/>
        <v>0.19353079562699527</v>
      </c>
      <c r="V12">
        <f t="shared" si="2"/>
        <v>0.2317153986454108</v>
      </c>
      <c r="W12">
        <f t="shared" si="3"/>
        <v>0.278776117649852</v>
      </c>
      <c r="X12">
        <f t="shared" si="3"/>
        <v>0.33514495346473971</v>
      </c>
      <c r="Y12">
        <f t="shared" si="3"/>
        <v>0.40032282224822058</v>
      </c>
      <c r="Z12">
        <f t="shared" si="3"/>
        <v>0.47441123221335968</v>
      </c>
      <c r="AA12">
        <f t="shared" si="3"/>
        <v>0.55678418803418805</v>
      </c>
      <c r="AB12">
        <f t="shared" si="3"/>
        <v>0.64364769151870482</v>
      </c>
    </row>
    <row r="13" spans="1:28" x14ac:dyDescent="0.25">
      <c r="B13">
        <f t="shared" si="4"/>
        <v>11</v>
      </c>
      <c r="C13">
        <f t="shared" ref="C13:L22" si="5">1-VLOOKUP(C$2+$B13,maleTable,2,FALSE) / VLOOKUP(C$2,maleTable,2,FALSE)</f>
        <v>1.2325629224080981E-2</v>
      </c>
      <c r="D13">
        <f t="shared" si="5"/>
        <v>1.4245037373181835E-2</v>
      </c>
      <c r="E13">
        <f t="shared" si="5"/>
        <v>1.6621309637208204E-2</v>
      </c>
      <c r="F13">
        <f t="shared" si="5"/>
        <v>1.9595099136837657E-2</v>
      </c>
      <c r="G13">
        <f t="shared" si="5"/>
        <v>2.2730591881858442E-2</v>
      </c>
      <c r="H13">
        <f t="shared" si="5"/>
        <v>2.6739693031191503E-2</v>
      </c>
      <c r="I13">
        <f t="shared" si="5"/>
        <v>3.1210633501365548E-2</v>
      </c>
      <c r="J13">
        <f t="shared" si="5"/>
        <v>3.630849845792028E-2</v>
      </c>
      <c r="K13">
        <f t="shared" si="5"/>
        <v>4.2060559080234761E-2</v>
      </c>
      <c r="L13">
        <f t="shared" si="5"/>
        <v>4.9122218413355956E-2</v>
      </c>
      <c r="M13">
        <f t="shared" ref="M13:V22" si="6">1-VLOOKUP(M$2+$B13,maleTable,2,FALSE) / VLOOKUP(M$2,maleTable,2,FALSE)</f>
        <v>5.7587236947092224E-2</v>
      </c>
      <c r="N13">
        <f t="shared" si="6"/>
        <v>6.7812740966082474E-2</v>
      </c>
      <c r="O13">
        <f t="shared" si="6"/>
        <v>8.0171428388805532E-2</v>
      </c>
      <c r="P13">
        <f t="shared" si="6"/>
        <v>9.5403612047041841E-2</v>
      </c>
      <c r="Q13">
        <f t="shared" si="6"/>
        <v>0.11303884060494906</v>
      </c>
      <c r="R13">
        <f t="shared" si="6"/>
        <v>0.13368682933074905</v>
      </c>
      <c r="S13">
        <f t="shared" si="6"/>
        <v>0.15713633206032762</v>
      </c>
      <c r="T13">
        <f t="shared" si="6"/>
        <v>0.18619123475862887</v>
      </c>
      <c r="U13">
        <f t="shared" si="6"/>
        <v>0.22234679588969453</v>
      </c>
      <c r="V13">
        <f t="shared" si="6"/>
        <v>0.26643233149414025</v>
      </c>
      <c r="W13">
        <f t="shared" ref="W13:AB22" si="7">1-VLOOKUP(W$2+$B13,maleTable,2,FALSE) / VLOOKUP(W$2,maleTable,2,FALSE)</f>
        <v>0.31926854960744655</v>
      </c>
      <c r="X13">
        <f t="shared" si="7"/>
        <v>0.38115064985420732</v>
      </c>
      <c r="Y13">
        <f t="shared" si="7"/>
        <v>0.45267141560699331</v>
      </c>
      <c r="Z13">
        <f t="shared" si="7"/>
        <v>0.53234205608835694</v>
      </c>
      <c r="AA13">
        <f t="shared" si="7"/>
        <v>0.61779474610356966</v>
      </c>
      <c r="AB13">
        <f t="shared" si="7"/>
        <v>0.70190721720930882</v>
      </c>
    </row>
    <row r="14" spans="1:28" x14ac:dyDescent="0.25">
      <c r="A14" t="s">
        <v>9</v>
      </c>
      <c r="B14">
        <f t="shared" si="4"/>
        <v>12</v>
      </c>
      <c r="C14">
        <f t="shared" si="5"/>
        <v>1.4004370603688199E-2</v>
      </c>
      <c r="D14">
        <f t="shared" si="5"/>
        <v>1.6231914647486634E-2</v>
      </c>
      <c r="E14">
        <f t="shared" si="5"/>
        <v>1.9045885997131196E-2</v>
      </c>
      <c r="F14">
        <f t="shared" si="5"/>
        <v>2.2283503952128303E-2</v>
      </c>
      <c r="G14">
        <f t="shared" si="5"/>
        <v>2.5952725025914947E-2</v>
      </c>
      <c r="H14">
        <f t="shared" si="5"/>
        <v>3.0458261602476777E-2</v>
      </c>
      <c r="I14">
        <f t="shared" si="5"/>
        <v>3.5474802358342217E-2</v>
      </c>
      <c r="J14">
        <f t="shared" si="5"/>
        <v>4.117094907526786E-2</v>
      </c>
      <c r="K14">
        <f t="shared" si="5"/>
        <v>4.786505302909394E-2</v>
      </c>
      <c r="L14">
        <f t="shared" si="5"/>
        <v>5.6005268044040601E-2</v>
      </c>
      <c r="M14">
        <f t="shared" si="6"/>
        <v>6.5725612396500988E-2</v>
      </c>
      <c r="N14">
        <f t="shared" si="6"/>
        <v>7.7648910437198349E-2</v>
      </c>
      <c r="O14">
        <f t="shared" si="6"/>
        <v>9.1631946700813094E-2</v>
      </c>
      <c r="P14">
        <f t="shared" si="6"/>
        <v>0.10877558748477767</v>
      </c>
      <c r="Q14">
        <f t="shared" si="6"/>
        <v>0.12895929818069019</v>
      </c>
      <c r="R14">
        <f t="shared" si="6"/>
        <v>0.15170121788348323</v>
      </c>
      <c r="S14">
        <f t="shared" si="6"/>
        <v>0.17888104934870219</v>
      </c>
      <c r="T14">
        <f t="shared" si="6"/>
        <v>0.21247619385729932</v>
      </c>
      <c r="U14">
        <f t="shared" si="6"/>
        <v>0.25355875433629738</v>
      </c>
      <c r="V14">
        <f t="shared" si="6"/>
        <v>0.30330028740661708</v>
      </c>
      <c r="W14">
        <f t="shared" si="7"/>
        <v>0.36149414012468251</v>
      </c>
      <c r="X14">
        <f t="shared" si="7"/>
        <v>0.42910285118735503</v>
      </c>
      <c r="Y14">
        <f t="shared" si="7"/>
        <v>0.50602319071933866</v>
      </c>
      <c r="Z14">
        <f t="shared" si="7"/>
        <v>0.58977409058189667</v>
      </c>
      <c r="AA14">
        <f t="shared" si="7"/>
        <v>0.67685080442433387</v>
      </c>
      <c r="AB14">
        <f t="shared" si="7"/>
        <v>0.75655432658322597</v>
      </c>
    </row>
    <row r="15" spans="1:28" x14ac:dyDescent="0.25">
      <c r="B15">
        <f t="shared" si="4"/>
        <v>13</v>
      </c>
      <c r="C15">
        <f t="shared" si="5"/>
        <v>1.5825962034306196E-2</v>
      </c>
      <c r="D15">
        <f t="shared" si="5"/>
        <v>1.840652036701429E-2</v>
      </c>
      <c r="E15">
        <f t="shared" si="5"/>
        <v>2.1642266719665071E-2</v>
      </c>
      <c r="F15">
        <f t="shared" si="5"/>
        <v>2.51776904167893E-2</v>
      </c>
      <c r="G15">
        <f t="shared" si="5"/>
        <v>2.9437326701832633E-2</v>
      </c>
      <c r="H15">
        <f t="shared" si="5"/>
        <v>3.4410328833704873E-2</v>
      </c>
      <c r="I15">
        <f t="shared" si="5"/>
        <v>4.0027701684911876E-2</v>
      </c>
      <c r="J15">
        <f t="shared" si="5"/>
        <v>4.653470452927877E-2</v>
      </c>
      <c r="K15">
        <f t="shared" si="5"/>
        <v>5.4239529422493771E-2</v>
      </c>
      <c r="L15">
        <f t="shared" si="5"/>
        <v>6.3474929382578149E-2</v>
      </c>
      <c r="M15">
        <f t="shared" si="6"/>
        <v>7.4696488503836922E-2</v>
      </c>
      <c r="N15">
        <f t="shared" si="6"/>
        <v>8.7953016235172377E-2</v>
      </c>
      <c r="O15">
        <f t="shared" si="6"/>
        <v>0.10421635856358946</v>
      </c>
      <c r="P15">
        <f t="shared" si="6"/>
        <v>0.12334490875213544</v>
      </c>
      <c r="Q15">
        <f t="shared" si="6"/>
        <v>0.14571566957458737</v>
      </c>
      <c r="R15">
        <f t="shared" si="6"/>
        <v>0.17102686760897923</v>
      </c>
      <c r="S15">
        <f t="shared" si="6"/>
        <v>0.20251002449871891</v>
      </c>
      <c r="T15">
        <f t="shared" si="6"/>
        <v>0.24061525494188607</v>
      </c>
      <c r="U15">
        <f t="shared" si="6"/>
        <v>0.28728863849060504</v>
      </c>
      <c r="V15">
        <f t="shared" si="6"/>
        <v>0.34241583307481627</v>
      </c>
      <c r="W15">
        <f t="shared" si="7"/>
        <v>0.40567656287291964</v>
      </c>
      <c r="X15">
        <f t="shared" si="7"/>
        <v>0.47893910276010754</v>
      </c>
      <c r="Y15">
        <f t="shared" si="7"/>
        <v>0.56046971867175455</v>
      </c>
      <c r="Z15">
        <f t="shared" si="7"/>
        <v>0.64624344702725889</v>
      </c>
      <c r="AA15">
        <f t="shared" si="7"/>
        <v>0.72968200100553038</v>
      </c>
      <c r="AB15">
        <f t="shared" si="7"/>
        <v>0.8054544887521311</v>
      </c>
    </row>
    <row r="16" spans="1:28" x14ac:dyDescent="0.25">
      <c r="B16">
        <f t="shared" si="4"/>
        <v>14</v>
      </c>
      <c r="C16">
        <f t="shared" si="5"/>
        <v>1.7809652813588706E-2</v>
      </c>
      <c r="D16">
        <f t="shared" si="5"/>
        <v>2.08266951878604E-2</v>
      </c>
      <c r="E16">
        <f t="shared" si="5"/>
        <v>2.4325057920435267E-2</v>
      </c>
      <c r="F16">
        <f t="shared" si="5"/>
        <v>2.8391755286907516E-2</v>
      </c>
      <c r="G16">
        <f t="shared" si="5"/>
        <v>3.3145588332916365E-2</v>
      </c>
      <c r="H16">
        <f t="shared" si="5"/>
        <v>3.8660414091439277E-2</v>
      </c>
      <c r="I16">
        <f t="shared" si="5"/>
        <v>4.487138650221012E-2</v>
      </c>
      <c r="J16">
        <f t="shared" si="5"/>
        <v>5.2312088048108718E-2</v>
      </c>
      <c r="K16">
        <f t="shared" si="5"/>
        <v>6.108553674728634E-2</v>
      </c>
      <c r="L16">
        <f t="shared" si="5"/>
        <v>7.1562460601678146E-2</v>
      </c>
      <c r="M16">
        <f t="shared" si="6"/>
        <v>8.446002266834296E-2</v>
      </c>
      <c r="N16">
        <f t="shared" si="6"/>
        <v>9.93165805790579E-2</v>
      </c>
      <c r="O16">
        <f t="shared" si="6"/>
        <v>0.11745806172572526</v>
      </c>
      <c r="P16">
        <f t="shared" si="6"/>
        <v>0.13908037815903507</v>
      </c>
      <c r="Q16">
        <f t="shared" si="6"/>
        <v>0.163479926639855</v>
      </c>
      <c r="R16">
        <f t="shared" si="6"/>
        <v>0.19241322828527219</v>
      </c>
      <c r="S16">
        <f t="shared" si="6"/>
        <v>0.22826790802487351</v>
      </c>
      <c r="T16">
        <f t="shared" si="6"/>
        <v>0.27109398888454972</v>
      </c>
      <c r="U16">
        <f t="shared" si="6"/>
        <v>0.32310838925466123</v>
      </c>
      <c r="V16">
        <f t="shared" si="6"/>
        <v>0.38320560376513535</v>
      </c>
      <c r="W16">
        <f t="shared" si="7"/>
        <v>0.45172834770134696</v>
      </c>
      <c r="X16">
        <f t="shared" si="7"/>
        <v>0.52973039084934492</v>
      </c>
      <c r="Y16">
        <f t="shared" si="7"/>
        <v>0.61444745733060713</v>
      </c>
      <c r="Z16">
        <f t="shared" si="7"/>
        <v>0.70090378309205792</v>
      </c>
      <c r="AA16">
        <f t="shared" si="7"/>
        <v>0.77923736802413268</v>
      </c>
      <c r="AB16">
        <f t="shared" si="7"/>
        <v>0.84883467088028608</v>
      </c>
    </row>
    <row r="17" spans="2:28" x14ac:dyDescent="0.25">
      <c r="B17">
        <f t="shared" si="4"/>
        <v>15</v>
      </c>
      <c r="C17">
        <f t="shared" si="5"/>
        <v>1.9980770964764694E-2</v>
      </c>
      <c r="D17">
        <f t="shared" si="5"/>
        <v>2.3418362480288502E-2</v>
      </c>
      <c r="E17">
        <f t="shared" si="5"/>
        <v>2.7213201081249139E-2</v>
      </c>
      <c r="F17">
        <f t="shared" si="5"/>
        <v>3.1867631463402879E-2</v>
      </c>
      <c r="G17">
        <f t="shared" si="5"/>
        <v>3.7086701424172586E-2</v>
      </c>
      <c r="H17">
        <f t="shared" si="5"/>
        <v>4.3198276206384167E-2</v>
      </c>
      <c r="I17">
        <f t="shared" si="5"/>
        <v>5.0214441455530334E-2</v>
      </c>
      <c r="J17">
        <f t="shared" si="5"/>
        <v>5.8656791855343671E-2</v>
      </c>
      <c r="K17">
        <f t="shared" si="5"/>
        <v>6.8514998828945184E-2</v>
      </c>
      <c r="L17">
        <f t="shared" si="5"/>
        <v>8.0477291458495803E-2</v>
      </c>
      <c r="M17">
        <f t="shared" si="6"/>
        <v>9.4688037678518522E-2</v>
      </c>
      <c r="N17">
        <f t="shared" si="6"/>
        <v>0.11179453053205313</v>
      </c>
      <c r="O17">
        <f t="shared" si="6"/>
        <v>0.1318854459513733</v>
      </c>
      <c r="P17">
        <f t="shared" si="6"/>
        <v>0.15564204846184637</v>
      </c>
      <c r="Q17">
        <f t="shared" si="6"/>
        <v>0.18253723789258292</v>
      </c>
      <c r="R17">
        <f t="shared" si="6"/>
        <v>0.2156527939355275</v>
      </c>
      <c r="S17">
        <f t="shared" si="6"/>
        <v>0.25584271440868089</v>
      </c>
      <c r="T17">
        <f t="shared" si="6"/>
        <v>0.30403149797468842</v>
      </c>
      <c r="U17">
        <f t="shared" si="6"/>
        <v>0.36111182780062068</v>
      </c>
      <c r="V17">
        <f t="shared" si="6"/>
        <v>0.42588566745086875</v>
      </c>
      <c r="W17">
        <f t="shared" si="7"/>
        <v>0.49958951507797966</v>
      </c>
      <c r="X17">
        <f t="shared" si="7"/>
        <v>0.58156389181283885</v>
      </c>
      <c r="Y17">
        <f t="shared" si="7"/>
        <v>0.66752041898555636</v>
      </c>
      <c r="Z17">
        <f t="shared" si="7"/>
        <v>0.74980259283226569</v>
      </c>
      <c r="AA17">
        <f t="shared" si="7"/>
        <v>0.82358125942684768</v>
      </c>
      <c r="AB17">
        <f t="shared" si="7"/>
        <v>0.88581126034346547</v>
      </c>
    </row>
    <row r="18" spans="2:28" x14ac:dyDescent="0.25">
      <c r="B18">
        <f t="shared" si="4"/>
        <v>16</v>
      </c>
      <c r="C18">
        <f t="shared" si="5"/>
        <v>2.2397064380795695E-2</v>
      </c>
      <c r="D18">
        <f t="shared" si="5"/>
        <v>2.6096283382683994E-2</v>
      </c>
      <c r="E18">
        <f t="shared" si="5"/>
        <v>3.0420554714606474E-2</v>
      </c>
      <c r="F18">
        <f t="shared" si="5"/>
        <v>3.5566607546889228E-2</v>
      </c>
      <c r="G18">
        <f t="shared" si="5"/>
        <v>4.1325006510649298E-2</v>
      </c>
      <c r="H18">
        <f t="shared" si="5"/>
        <v>4.802596341239862E-2</v>
      </c>
      <c r="I18">
        <f t="shared" si="5"/>
        <v>5.5969528146597058E-2</v>
      </c>
      <c r="J18">
        <f t="shared" si="5"/>
        <v>6.5470824264804439E-2</v>
      </c>
      <c r="K18">
        <f t="shared" si="5"/>
        <v>7.6559005618990539E-2</v>
      </c>
      <c r="L18">
        <f t="shared" si="5"/>
        <v>9.0179828267599182E-2</v>
      </c>
      <c r="M18">
        <f t="shared" si="6"/>
        <v>0.1059676876507859</v>
      </c>
      <c r="N18">
        <f t="shared" si="6"/>
        <v>0.12492421121568376</v>
      </c>
      <c r="O18">
        <f t="shared" si="6"/>
        <v>0.14746761748416159</v>
      </c>
      <c r="P18">
        <f t="shared" si="6"/>
        <v>0.17319989328238439</v>
      </c>
      <c r="Q18">
        <f t="shared" si="6"/>
        <v>0.20362664692981269</v>
      </c>
      <c r="R18">
        <f t="shared" si="6"/>
        <v>0.24098618319245735</v>
      </c>
      <c r="S18">
        <f t="shared" si="6"/>
        <v>0.2857102776783339</v>
      </c>
      <c r="T18">
        <f t="shared" si="6"/>
        <v>0.33900977898508811</v>
      </c>
      <c r="U18">
        <f t="shared" si="6"/>
        <v>0.40074189091881418</v>
      </c>
      <c r="V18">
        <f t="shared" si="6"/>
        <v>0.47037152827653805</v>
      </c>
      <c r="W18">
        <f t="shared" si="7"/>
        <v>0.5483678694645453</v>
      </c>
      <c r="X18">
        <f t="shared" si="7"/>
        <v>0.63295110187012804</v>
      </c>
      <c r="Y18">
        <f t="shared" si="7"/>
        <v>0.71889316524344249</v>
      </c>
      <c r="Z18">
        <f t="shared" si="7"/>
        <v>0.7956694029796485</v>
      </c>
      <c r="AA18">
        <f t="shared" si="7"/>
        <v>0.8629194947209653</v>
      </c>
      <c r="AB18">
        <f t="shared" si="7"/>
        <v>0.91652286304350838</v>
      </c>
    </row>
    <row r="19" spans="2:28" x14ac:dyDescent="0.25">
      <c r="B19">
        <f t="shared" si="4"/>
        <v>17</v>
      </c>
      <c r="C19">
        <f t="shared" si="5"/>
        <v>2.4984575233853556E-2</v>
      </c>
      <c r="D19">
        <f t="shared" si="5"/>
        <v>2.8979183452295665E-2</v>
      </c>
      <c r="E19">
        <f t="shared" si="5"/>
        <v>3.3889172970395731E-2</v>
      </c>
      <c r="F19">
        <f t="shared" si="5"/>
        <v>3.9497852026694535E-2</v>
      </c>
      <c r="G19">
        <f t="shared" si="5"/>
        <v>4.5850290809005601E-2</v>
      </c>
      <c r="H19">
        <f t="shared" si="5"/>
        <v>5.3351371446186291E-2</v>
      </c>
      <c r="I19">
        <f t="shared" si="5"/>
        <v>6.228974565003409E-2</v>
      </c>
      <c r="J19">
        <f t="shared" si="5"/>
        <v>7.2865586351305467E-2</v>
      </c>
      <c r="K19">
        <f t="shared" si="5"/>
        <v>8.5425859792609193E-2</v>
      </c>
      <c r="L19">
        <f t="shared" si="5"/>
        <v>0.10034394409371616</v>
      </c>
      <c r="M19">
        <f t="shared" si="6"/>
        <v>0.11835349403881301</v>
      </c>
      <c r="N19">
        <f t="shared" si="6"/>
        <v>0.13922954230968299</v>
      </c>
      <c r="O19">
        <f t="shared" si="6"/>
        <v>0.16386794090983181</v>
      </c>
      <c r="P19">
        <f t="shared" si="6"/>
        <v>0.19203576761378549</v>
      </c>
      <c r="Q19">
        <f t="shared" si="6"/>
        <v>0.22654352901480812</v>
      </c>
      <c r="R19">
        <f t="shared" si="6"/>
        <v>0.26810655211159418</v>
      </c>
      <c r="S19">
        <f t="shared" si="6"/>
        <v>0.31798731184074813</v>
      </c>
      <c r="T19">
        <f t="shared" si="6"/>
        <v>0.3761204490614396</v>
      </c>
      <c r="U19">
        <f t="shared" si="6"/>
        <v>0.4422085034819383</v>
      </c>
      <c r="V19">
        <f t="shared" si="6"/>
        <v>0.51660524622695836</v>
      </c>
      <c r="W19">
        <f t="shared" si="7"/>
        <v>0.59814713229110561</v>
      </c>
      <c r="X19">
        <f t="shared" si="7"/>
        <v>0.6834769574670454</v>
      </c>
      <c r="Y19">
        <f t="shared" si="7"/>
        <v>0.7648509168042511</v>
      </c>
      <c r="Z19">
        <f t="shared" si="7"/>
        <v>0.83671264351101193</v>
      </c>
      <c r="AA19">
        <f t="shared" si="7"/>
        <v>0.8964507918552036</v>
      </c>
      <c r="AB19">
        <f t="shared" si="7"/>
        <v>0.94077196557029397</v>
      </c>
    </row>
    <row r="20" spans="2:28" x14ac:dyDescent="0.25">
      <c r="B20">
        <f t="shared" si="4"/>
        <v>18</v>
      </c>
      <c r="C20">
        <f t="shared" si="5"/>
        <v>2.765820136588959E-2</v>
      </c>
      <c r="D20">
        <f t="shared" si="5"/>
        <v>3.218071450461002E-2</v>
      </c>
      <c r="E20">
        <f t="shared" si="5"/>
        <v>3.7580425281875995E-2</v>
      </c>
      <c r="F20">
        <f t="shared" si="5"/>
        <v>4.3725544328117816E-2</v>
      </c>
      <c r="G20">
        <f t="shared" si="5"/>
        <v>5.0664596875909518E-2</v>
      </c>
      <c r="H20">
        <f t="shared" si="5"/>
        <v>5.9087450368733307E-2</v>
      </c>
      <c r="I20">
        <f t="shared" si="5"/>
        <v>6.9077480461886553E-2</v>
      </c>
      <c r="J20">
        <f t="shared" si="5"/>
        <v>8.0872022857850223E-2</v>
      </c>
      <c r="K20">
        <f t="shared" si="5"/>
        <v>9.507618074454216E-2</v>
      </c>
      <c r="L20">
        <f t="shared" si="5"/>
        <v>0.11155312482742874</v>
      </c>
      <c r="M20">
        <f t="shared" si="6"/>
        <v>0.13138621844439813</v>
      </c>
      <c r="N20">
        <f t="shared" si="6"/>
        <v>0.1546798914134212</v>
      </c>
      <c r="O20">
        <f t="shared" si="6"/>
        <v>0.18125473393551306</v>
      </c>
      <c r="P20">
        <f t="shared" si="6"/>
        <v>0.21288012771688858</v>
      </c>
      <c r="Q20">
        <f t="shared" si="6"/>
        <v>0.25152516176782713</v>
      </c>
      <c r="R20">
        <f t="shared" si="6"/>
        <v>0.29748189289601079</v>
      </c>
      <c r="S20">
        <f t="shared" si="6"/>
        <v>0.35226419562165356</v>
      </c>
      <c r="T20">
        <f t="shared" si="6"/>
        <v>0.41481953140120398</v>
      </c>
      <c r="U20">
        <f t="shared" si="6"/>
        <v>0.48542957196435743</v>
      </c>
      <c r="V20">
        <f t="shared" si="6"/>
        <v>0.5637249635762509</v>
      </c>
      <c r="W20">
        <f t="shared" si="7"/>
        <v>0.64749779137869212</v>
      </c>
      <c r="X20">
        <f t="shared" si="7"/>
        <v>0.73238419531667787</v>
      </c>
      <c r="Y20">
        <f t="shared" si="7"/>
        <v>0.80795903082255438</v>
      </c>
      <c r="Z20">
        <f t="shared" si="7"/>
        <v>0.87312281416096504</v>
      </c>
      <c r="AA20">
        <f t="shared" si="7"/>
        <v>0.92430084213172448</v>
      </c>
      <c r="AB20">
        <f t="shared" si="7"/>
        <v>0.95937287759712808</v>
      </c>
    </row>
    <row r="21" spans="2:28" x14ac:dyDescent="0.25">
      <c r="B21">
        <f t="shared" si="4"/>
        <v>19</v>
      </c>
      <c r="C21">
        <f t="shared" si="5"/>
        <v>3.0536477925614536E-2</v>
      </c>
      <c r="D21">
        <f t="shared" si="5"/>
        <v>3.5643035883531238E-2</v>
      </c>
      <c r="E21">
        <f t="shared" si="5"/>
        <v>4.1503460993801755E-2</v>
      </c>
      <c r="F21">
        <f t="shared" si="5"/>
        <v>4.8239497240794127E-2</v>
      </c>
      <c r="G21">
        <f t="shared" si="5"/>
        <v>5.5975244213181563E-2</v>
      </c>
      <c r="H21">
        <f t="shared" si="5"/>
        <v>6.5386793602546511E-2</v>
      </c>
      <c r="I21">
        <f t="shared" si="5"/>
        <v>7.6443703723492962E-2</v>
      </c>
      <c r="J21">
        <f t="shared" si="5"/>
        <v>8.9697463562565027E-2</v>
      </c>
      <c r="K21">
        <f t="shared" si="5"/>
        <v>0.10518559664725968</v>
      </c>
      <c r="L21">
        <f t="shared" si="5"/>
        <v>0.12386155130143395</v>
      </c>
      <c r="M21">
        <f t="shared" si="6"/>
        <v>0.14558591165637225</v>
      </c>
      <c r="N21">
        <f t="shared" si="6"/>
        <v>0.17094147098900403</v>
      </c>
      <c r="O21">
        <f t="shared" si="6"/>
        <v>0.19990710567049574</v>
      </c>
      <c r="P21">
        <f t="shared" si="6"/>
        <v>0.2355307264973816</v>
      </c>
      <c r="Q21">
        <f t="shared" si="6"/>
        <v>0.27826896180156846</v>
      </c>
      <c r="R21">
        <f t="shared" si="6"/>
        <v>0.32922699608608408</v>
      </c>
      <c r="S21">
        <f t="shared" si="6"/>
        <v>0.38863070902636954</v>
      </c>
      <c r="T21">
        <f t="shared" si="6"/>
        <v>0.45531201936786458</v>
      </c>
      <c r="U21">
        <f t="shared" si="6"/>
        <v>0.53034880366277859</v>
      </c>
      <c r="V21">
        <f t="shared" si="6"/>
        <v>0.61181155492894501</v>
      </c>
      <c r="W21">
        <f t="shared" si="7"/>
        <v>0.69602123275432259</v>
      </c>
      <c r="X21">
        <f t="shared" si="7"/>
        <v>0.77613631780076164</v>
      </c>
      <c r="Y21">
        <f t="shared" si="7"/>
        <v>0.84653369269290057</v>
      </c>
      <c r="Z21">
        <f t="shared" si="7"/>
        <v>0.90415827474133481</v>
      </c>
      <c r="AA21">
        <f t="shared" si="7"/>
        <v>0.94629053544494723</v>
      </c>
      <c r="AB21">
        <f t="shared" si="7"/>
        <v>0.97300303546925027</v>
      </c>
    </row>
    <row r="22" spans="2:28" x14ac:dyDescent="0.25">
      <c r="B22">
        <f t="shared" si="4"/>
        <v>20</v>
      </c>
      <c r="C22">
        <f t="shared" si="5"/>
        <v>3.373287445709372E-2</v>
      </c>
      <c r="D22">
        <f t="shared" si="5"/>
        <v>3.9327587151662291E-2</v>
      </c>
      <c r="E22">
        <f t="shared" si="5"/>
        <v>4.5722325519453988E-2</v>
      </c>
      <c r="F22">
        <f t="shared" si="5"/>
        <v>5.3041748206796302E-2</v>
      </c>
      <c r="G22">
        <f t="shared" si="5"/>
        <v>6.1695424162424128E-2</v>
      </c>
      <c r="H22">
        <f t="shared" si="5"/>
        <v>7.2152110039315875E-2</v>
      </c>
      <c r="I22">
        <f t="shared" si="5"/>
        <v>8.4419240751891222E-2</v>
      </c>
      <c r="J22">
        <f t="shared" si="5"/>
        <v>9.9302711790978604E-2</v>
      </c>
      <c r="K22">
        <f t="shared" si="5"/>
        <v>0.11633445326247582</v>
      </c>
      <c r="L22">
        <f t="shared" si="5"/>
        <v>0.13681285419416944</v>
      </c>
      <c r="M22">
        <f t="shared" si="6"/>
        <v>0.16092216747942079</v>
      </c>
      <c r="N22">
        <f t="shared" si="6"/>
        <v>0.18818117480537866</v>
      </c>
      <c r="O22">
        <f t="shared" si="6"/>
        <v>0.22054839613465849</v>
      </c>
      <c r="P22">
        <f t="shared" si="6"/>
        <v>0.26022208452207296</v>
      </c>
      <c r="Q22">
        <f t="shared" si="6"/>
        <v>0.30723642320313904</v>
      </c>
      <c r="R22">
        <f t="shared" si="6"/>
        <v>0.36293899103530036</v>
      </c>
      <c r="S22">
        <f t="shared" si="6"/>
        <v>0.42655378327331162</v>
      </c>
      <c r="T22">
        <f t="shared" si="6"/>
        <v>0.49751774795894177</v>
      </c>
      <c r="U22">
        <f t="shared" si="6"/>
        <v>0.57612884461572023</v>
      </c>
      <c r="V22">
        <f t="shared" si="6"/>
        <v>0.65948411658979555</v>
      </c>
      <c r="W22">
        <f t="shared" si="7"/>
        <v>0.74299020459268283</v>
      </c>
      <c r="X22">
        <f t="shared" si="7"/>
        <v>0.81717556407657466</v>
      </c>
      <c r="Y22">
        <f t="shared" si="7"/>
        <v>0.88075394439038257</v>
      </c>
      <c r="Z22">
        <f t="shared" si="7"/>
        <v>0.92993536096791318</v>
      </c>
      <c r="AA22">
        <f t="shared" si="7"/>
        <v>0.96315830819507287</v>
      </c>
      <c r="AB22">
        <f t="shared" si="7"/>
        <v>0.98299132327054484</v>
      </c>
    </row>
    <row r="23" spans="2:28" x14ac:dyDescent="0.25">
      <c r="B23">
        <f t="shared" si="4"/>
        <v>21</v>
      </c>
      <c r="C23">
        <f t="shared" ref="C23:L32" si="8">1-VLOOKUP(C$2+$B23,maleTable,2,FALSE) / VLOOKUP(C$2,maleTable,2,FALSE)</f>
        <v>3.7189643067365385E-2</v>
      </c>
      <c r="D23">
        <f t="shared" si="8"/>
        <v>4.3243501044176069E-2</v>
      </c>
      <c r="E23">
        <f t="shared" si="8"/>
        <v>5.0226852920216669E-2</v>
      </c>
      <c r="F23">
        <f t="shared" si="8"/>
        <v>5.8339097596531442E-2</v>
      </c>
      <c r="G23">
        <f t="shared" si="8"/>
        <v>6.7977307195416614E-2</v>
      </c>
      <c r="H23">
        <f t="shared" si="8"/>
        <v>7.9494004307435917E-2</v>
      </c>
      <c r="I23">
        <f t="shared" si="8"/>
        <v>9.3210621171238794E-2</v>
      </c>
      <c r="J23">
        <f t="shared" si="8"/>
        <v>0.10936491072441645</v>
      </c>
      <c r="K23">
        <f t="shared" si="8"/>
        <v>0.12857663983949286</v>
      </c>
      <c r="L23">
        <f t="shared" si="8"/>
        <v>0.15092383529443631</v>
      </c>
      <c r="M23">
        <f t="shared" ref="M23:V32" si="9">1-VLOOKUP(M$2+$B23,maleTable,2,FALSE) / VLOOKUP(M$2,maleTable,2,FALSE)</f>
        <v>0.1770636632335626</v>
      </c>
      <c r="N23">
        <f t="shared" si="9"/>
        <v>0.2066757507578878</v>
      </c>
      <c r="O23">
        <f t="shared" si="9"/>
        <v>0.24297832856255619</v>
      </c>
      <c r="P23">
        <f t="shared" si="9"/>
        <v>0.28665513427916134</v>
      </c>
      <c r="Q23">
        <f t="shared" si="9"/>
        <v>0.33854074263541423</v>
      </c>
      <c r="R23">
        <f t="shared" si="9"/>
        <v>0.39870617815933374</v>
      </c>
      <c r="S23">
        <f t="shared" si="9"/>
        <v>0.46623430112438236</v>
      </c>
      <c r="T23">
        <f t="shared" si="9"/>
        <v>0.54138174688702112</v>
      </c>
      <c r="U23">
        <f t="shared" si="9"/>
        <v>0.62284827005486187</v>
      </c>
      <c r="V23">
        <f t="shared" si="9"/>
        <v>0.70635758887455147</v>
      </c>
      <c r="W23">
        <f t="shared" ref="W23:AB32" si="10">1-VLOOKUP(W$2+$B23,maleTable,2,FALSE) / VLOOKUP(W$2,maleTable,2,FALSE)</f>
        <v>0.78500836589513834</v>
      </c>
      <c r="X23">
        <f t="shared" si="10"/>
        <v>0.85389893007285078</v>
      </c>
      <c r="Y23">
        <f t="shared" si="10"/>
        <v>0.90992275227150965</v>
      </c>
      <c r="Z23">
        <f t="shared" si="10"/>
        <v>0.95028829444569662</v>
      </c>
      <c r="AA23">
        <f t="shared" si="10"/>
        <v>0.97551847662141777</v>
      </c>
      <c r="AB23">
        <f t="shared" si="10"/>
        <v>0.9899309790100953</v>
      </c>
    </row>
    <row r="24" spans="2:28" x14ac:dyDescent="0.25">
      <c r="B24">
        <f t="shared" si="4"/>
        <v>22</v>
      </c>
      <c r="C24">
        <f t="shared" si="8"/>
        <v>4.086828516112162E-2</v>
      </c>
      <c r="D24">
        <f t="shared" si="8"/>
        <v>4.7454706707283689E-2</v>
      </c>
      <c r="E24">
        <f t="shared" si="8"/>
        <v>5.501907638381287E-2</v>
      </c>
      <c r="F24">
        <f t="shared" si="8"/>
        <v>6.4044954121898146E-2</v>
      </c>
      <c r="G24">
        <f t="shared" si="8"/>
        <v>7.4723871870420178E-2</v>
      </c>
      <c r="H24">
        <f t="shared" si="8"/>
        <v>8.7443199914793546E-2</v>
      </c>
      <c r="I24">
        <f t="shared" si="8"/>
        <v>0.10277879957995384</v>
      </c>
      <c r="J24">
        <f t="shared" si="8"/>
        <v>0.12046169556561825</v>
      </c>
      <c r="K24">
        <f t="shared" si="8"/>
        <v>0.14145824308611288</v>
      </c>
      <c r="L24">
        <f t="shared" si="8"/>
        <v>0.16616427836861503</v>
      </c>
      <c r="M24">
        <f t="shared" si="9"/>
        <v>0.1941760602587882</v>
      </c>
      <c r="N24">
        <f t="shared" si="9"/>
        <v>0.22714241953713388</v>
      </c>
      <c r="O24">
        <f t="shared" si="9"/>
        <v>0.2674291387779496</v>
      </c>
      <c r="P24">
        <f t="shared" si="9"/>
        <v>0.31528600751326441</v>
      </c>
      <c r="Q24">
        <f t="shared" si="9"/>
        <v>0.37178464334887973</v>
      </c>
      <c r="R24">
        <f t="shared" si="9"/>
        <v>0.43600427374011863</v>
      </c>
      <c r="S24">
        <f t="shared" si="9"/>
        <v>0.50759370507492707</v>
      </c>
      <c r="T24">
        <f t="shared" si="9"/>
        <v>0.58608633312681291</v>
      </c>
      <c r="U24">
        <f t="shared" si="9"/>
        <v>0.66916543721838995</v>
      </c>
      <c r="V24">
        <f t="shared" si="9"/>
        <v>0.75172944909909312</v>
      </c>
      <c r="W24">
        <f t="shared" si="10"/>
        <v>0.82442116627700801</v>
      </c>
      <c r="X24">
        <f t="shared" si="10"/>
        <v>0.886476865086129</v>
      </c>
      <c r="Y24">
        <f t="shared" si="10"/>
        <v>0.93414945494702539</v>
      </c>
      <c r="Z24">
        <f t="shared" si="10"/>
        <v>0.96590054750496246</v>
      </c>
      <c r="AA24">
        <f t="shared" si="10"/>
        <v>0.98457610608345902</v>
      </c>
      <c r="AB24">
        <f t="shared" si="10"/>
        <v>0.99446147691573805</v>
      </c>
    </row>
    <row r="25" spans="2:28" x14ac:dyDescent="0.25">
      <c r="B25">
        <f t="shared" si="4"/>
        <v>23</v>
      </c>
      <c r="C25">
        <f t="shared" si="8"/>
        <v>4.4777918826724772E-2</v>
      </c>
      <c r="D25">
        <f t="shared" si="8"/>
        <v>5.1951056657459582E-2</v>
      </c>
      <c r="E25">
        <f t="shared" si="8"/>
        <v>6.0305364464148248E-2</v>
      </c>
      <c r="F25">
        <f t="shared" si="8"/>
        <v>7.0311107217333024E-2</v>
      </c>
      <c r="G25">
        <f t="shared" si="8"/>
        <v>8.2045416247517045E-2</v>
      </c>
      <c r="H25">
        <f t="shared" si="8"/>
        <v>9.6205544364233342E-2</v>
      </c>
      <c r="I25">
        <f t="shared" si="8"/>
        <v>0.11280216517026886</v>
      </c>
      <c r="J25">
        <f t="shared" si="8"/>
        <v>0.13264670386912436</v>
      </c>
      <c r="K25">
        <f t="shared" si="8"/>
        <v>0.15549328353413983</v>
      </c>
      <c r="L25">
        <f t="shared" si="8"/>
        <v>0.1822049306641631</v>
      </c>
      <c r="M25">
        <f t="shared" si="9"/>
        <v>0.21253406280242371</v>
      </c>
      <c r="N25">
        <f t="shared" si="9"/>
        <v>0.24938259868386314</v>
      </c>
      <c r="O25">
        <f t="shared" si="9"/>
        <v>0.29360467284044667</v>
      </c>
      <c r="P25">
        <f t="shared" si="9"/>
        <v>0.34622658559570374</v>
      </c>
      <c r="Q25">
        <f t="shared" si="9"/>
        <v>0.40705519969959347</v>
      </c>
      <c r="R25">
        <f t="shared" si="9"/>
        <v>0.47503084995772626</v>
      </c>
      <c r="S25">
        <f t="shared" si="9"/>
        <v>0.55057812712175402</v>
      </c>
      <c r="T25">
        <f t="shared" si="9"/>
        <v>0.63170823603783322</v>
      </c>
      <c r="U25">
        <f t="shared" si="9"/>
        <v>0.71470623418233681</v>
      </c>
      <c r="V25">
        <f t="shared" si="9"/>
        <v>0.79231884390356366</v>
      </c>
      <c r="W25">
        <f t="shared" si="10"/>
        <v>0.85968913108401757</v>
      </c>
      <c r="X25">
        <f t="shared" si="10"/>
        <v>0.91424578788560895</v>
      </c>
      <c r="Y25">
        <f t="shared" si="10"/>
        <v>0.95327824489662039</v>
      </c>
      <c r="Z25">
        <f t="shared" si="10"/>
        <v>0.9773407109566431</v>
      </c>
      <c r="AA25">
        <f t="shared" si="10"/>
        <v>0.99086915966115319</v>
      </c>
      <c r="AB25">
        <f t="shared" si="10"/>
        <v>0.99720964914092258</v>
      </c>
    </row>
    <row r="26" spans="2:28" x14ac:dyDescent="0.25">
      <c r="B26">
        <f t="shared" si="4"/>
        <v>24</v>
      </c>
      <c r="C26">
        <f t="shared" si="8"/>
        <v>4.8982370682711718E-2</v>
      </c>
      <c r="D26">
        <f t="shared" si="8"/>
        <v>5.6734580391408773E-2</v>
      </c>
      <c r="E26">
        <f t="shared" si="8"/>
        <v>6.5999306682986369E-2</v>
      </c>
      <c r="F26">
        <f t="shared" si="8"/>
        <v>7.7040778384369513E-2</v>
      </c>
      <c r="G26">
        <f t="shared" si="8"/>
        <v>8.9972578676729698E-2</v>
      </c>
      <c r="H26">
        <f t="shared" si="8"/>
        <v>0.10574212121243165</v>
      </c>
      <c r="I26">
        <f t="shared" si="8"/>
        <v>0.12385612386023392</v>
      </c>
      <c r="J26">
        <f t="shared" si="8"/>
        <v>0.14546814238707739</v>
      </c>
      <c r="K26">
        <f t="shared" si="8"/>
        <v>0.17065170756377057</v>
      </c>
      <c r="L26">
        <f t="shared" si="8"/>
        <v>0.199210418557352</v>
      </c>
      <c r="M26">
        <f t="shared" si="9"/>
        <v>0.23284959523063109</v>
      </c>
      <c r="N26">
        <f t="shared" si="9"/>
        <v>0.27362655934763547</v>
      </c>
      <c r="O26">
        <f t="shared" si="9"/>
        <v>0.32195661877424231</v>
      </c>
      <c r="P26">
        <f t="shared" si="9"/>
        <v>0.37908420794443809</v>
      </c>
      <c r="Q26">
        <f t="shared" si="9"/>
        <v>0.44383540769846153</v>
      </c>
      <c r="R26">
        <f t="shared" si="9"/>
        <v>0.51570864394844151</v>
      </c>
      <c r="S26">
        <f t="shared" si="9"/>
        <v>0.59438628071738708</v>
      </c>
      <c r="T26">
        <f t="shared" si="9"/>
        <v>0.67693733043670457</v>
      </c>
      <c r="U26">
        <f t="shared" si="9"/>
        <v>0.75878811191927631</v>
      </c>
      <c r="V26">
        <f t="shared" si="9"/>
        <v>0.83039146929843088</v>
      </c>
      <c r="W26">
        <f t="shared" si="10"/>
        <v>0.89097595445554201</v>
      </c>
      <c r="X26">
        <f t="shared" si="10"/>
        <v>0.93730978964474987</v>
      </c>
      <c r="Y26">
        <f t="shared" si="10"/>
        <v>0.96795148645841311</v>
      </c>
      <c r="Z26">
        <f t="shared" si="10"/>
        <v>0.98572415347589304</v>
      </c>
      <c r="AA26">
        <f t="shared" si="10"/>
        <v>0.99497752859527089</v>
      </c>
      <c r="AB26">
        <f t="shared" si="10"/>
        <v>0.99873651216836246</v>
      </c>
    </row>
    <row r="27" spans="2:28" x14ac:dyDescent="0.25">
      <c r="B27">
        <f t="shared" si="4"/>
        <v>25</v>
      </c>
      <c r="C27">
        <f t="shared" si="8"/>
        <v>5.3471509519790739E-2</v>
      </c>
      <c r="D27">
        <f t="shared" si="8"/>
        <v>6.2011271824700231E-2</v>
      </c>
      <c r="E27">
        <f t="shared" si="8"/>
        <v>7.2252375525706181E-2</v>
      </c>
      <c r="F27">
        <f t="shared" si="8"/>
        <v>8.4343989494948812E-2</v>
      </c>
      <c r="G27">
        <f t="shared" si="8"/>
        <v>9.8710636103210292E-2</v>
      </c>
      <c r="H27">
        <f t="shared" si="8"/>
        <v>0.11573238186043144</v>
      </c>
      <c r="I27">
        <f t="shared" si="8"/>
        <v>0.13599410619938224</v>
      </c>
      <c r="J27">
        <f t="shared" si="8"/>
        <v>0.15943763087047558</v>
      </c>
      <c r="K27">
        <f t="shared" si="8"/>
        <v>0.1866060343523237</v>
      </c>
      <c r="L27">
        <f t="shared" si="8"/>
        <v>0.21745373008984636</v>
      </c>
      <c r="M27">
        <f t="shared" si="9"/>
        <v>0.25492554151861124</v>
      </c>
      <c r="N27">
        <f t="shared" si="9"/>
        <v>0.2995806529982783</v>
      </c>
      <c r="O27">
        <f t="shared" si="9"/>
        <v>0.35259576798149783</v>
      </c>
      <c r="P27">
        <f t="shared" si="9"/>
        <v>0.41394493715279124</v>
      </c>
      <c r="Q27">
        <f t="shared" si="9"/>
        <v>0.48232009621716343</v>
      </c>
      <c r="R27">
        <f t="shared" si="9"/>
        <v>0.55798467546285968</v>
      </c>
      <c r="S27">
        <f t="shared" si="9"/>
        <v>0.63909335661628131</v>
      </c>
      <c r="T27">
        <f t="shared" si="9"/>
        <v>0.72140829295498499</v>
      </c>
      <c r="U27">
        <f t="shared" si="9"/>
        <v>0.79822349610524856</v>
      </c>
      <c r="V27">
        <f t="shared" si="9"/>
        <v>0.86446019822727693</v>
      </c>
      <c r="W27">
        <f t="shared" si="10"/>
        <v>0.91764435386424381</v>
      </c>
      <c r="X27">
        <f t="shared" si="10"/>
        <v>0.95552054044137258</v>
      </c>
      <c r="Y27">
        <f t="shared" si="10"/>
        <v>0.97870357209241299</v>
      </c>
      <c r="Z27">
        <f t="shared" si="10"/>
        <v>0.99154879591244394</v>
      </c>
      <c r="AA27">
        <f t="shared" si="10"/>
        <v>0.99746963997700033</v>
      </c>
      <c r="AB27">
        <f t="shared" si="10"/>
        <v>0.999498948557211</v>
      </c>
    </row>
    <row r="28" spans="2:28" x14ac:dyDescent="0.25">
      <c r="B28">
        <f t="shared" si="4"/>
        <v>26</v>
      </c>
      <c r="C28">
        <f t="shared" si="8"/>
        <v>5.8247361579820134E-2</v>
      </c>
      <c r="D28">
        <f t="shared" si="8"/>
        <v>6.7694877347366678E-2</v>
      </c>
      <c r="E28">
        <f t="shared" si="8"/>
        <v>7.8967994575455114E-2</v>
      </c>
      <c r="F28">
        <f t="shared" si="8"/>
        <v>9.2251302180164974E-2</v>
      </c>
      <c r="G28">
        <f t="shared" si="8"/>
        <v>0.1082207799502638</v>
      </c>
      <c r="H28">
        <f t="shared" si="8"/>
        <v>0.12674983178879429</v>
      </c>
      <c r="I28">
        <f t="shared" si="8"/>
        <v>0.14876606255895342</v>
      </c>
      <c r="J28">
        <f t="shared" si="8"/>
        <v>0.17452525606774838</v>
      </c>
      <c r="K28">
        <f t="shared" si="8"/>
        <v>0.20352000431113992</v>
      </c>
      <c r="L28">
        <f t="shared" si="8"/>
        <v>0.23764234190397693</v>
      </c>
      <c r="M28">
        <f t="shared" si="9"/>
        <v>0.27899047237597163</v>
      </c>
      <c r="N28">
        <f t="shared" si="9"/>
        <v>0.32769274645878887</v>
      </c>
      <c r="O28">
        <f t="shared" si="9"/>
        <v>0.38513328525270563</v>
      </c>
      <c r="P28">
        <f t="shared" si="9"/>
        <v>0.45029777657290149</v>
      </c>
      <c r="Q28">
        <f t="shared" si="9"/>
        <v>0.52243307519414861</v>
      </c>
      <c r="R28">
        <f t="shared" si="9"/>
        <v>0.60107086329108894</v>
      </c>
      <c r="S28">
        <f t="shared" si="9"/>
        <v>0.68341550074236834</v>
      </c>
      <c r="T28">
        <f t="shared" si="9"/>
        <v>0.76445460885777472</v>
      </c>
      <c r="U28">
        <f t="shared" si="9"/>
        <v>0.83521366599193603</v>
      </c>
      <c r="V28">
        <f t="shared" si="9"/>
        <v>0.89468315864821113</v>
      </c>
      <c r="W28">
        <f t="shared" si="10"/>
        <v>0.93979429519676405</v>
      </c>
      <c r="X28">
        <f t="shared" si="10"/>
        <v>0.96948957591954787</v>
      </c>
      <c r="Y28">
        <f t="shared" si="10"/>
        <v>0.9865827857291245</v>
      </c>
      <c r="Z28">
        <f t="shared" si="10"/>
        <v>0.99535136643615429</v>
      </c>
      <c r="AA28">
        <f t="shared" si="10"/>
        <v>0.99885423759943237</v>
      </c>
      <c r="AB28">
        <f t="shared" si="10"/>
        <v>0.99983237969711725</v>
      </c>
    </row>
    <row r="29" spans="2:28" x14ac:dyDescent="0.25">
      <c r="B29">
        <f>B28+1</f>
        <v>27</v>
      </c>
      <c r="C29">
        <f t="shared" si="8"/>
        <v>6.3515590411418188E-2</v>
      </c>
      <c r="D29">
        <f t="shared" si="8"/>
        <v>7.3936594463938965E-2</v>
      </c>
      <c r="E29">
        <f t="shared" si="8"/>
        <v>8.6255955969286702E-2</v>
      </c>
      <c r="F29">
        <f t="shared" si="8"/>
        <v>0.10096747936835215</v>
      </c>
      <c r="G29">
        <f t="shared" si="8"/>
        <v>0.11818335009931935</v>
      </c>
      <c r="H29">
        <f t="shared" si="8"/>
        <v>0.13884772507785847</v>
      </c>
      <c r="I29">
        <f t="shared" si="8"/>
        <v>0.16268163818064874</v>
      </c>
      <c r="J29">
        <f t="shared" si="8"/>
        <v>0.19040506668592116</v>
      </c>
      <c r="K29">
        <f t="shared" si="8"/>
        <v>0.22166513635016405</v>
      </c>
      <c r="L29">
        <f t="shared" si="8"/>
        <v>0.25958036945076268</v>
      </c>
      <c r="M29">
        <f t="shared" si="9"/>
        <v>0.30475290772348829</v>
      </c>
      <c r="N29">
        <f t="shared" si="9"/>
        <v>0.35807269385556295</v>
      </c>
      <c r="O29">
        <f t="shared" si="9"/>
        <v>0.41965439474337418</v>
      </c>
      <c r="P29">
        <f t="shared" si="9"/>
        <v>0.48833529125733155</v>
      </c>
      <c r="Q29">
        <f t="shared" si="9"/>
        <v>0.56412210001578222</v>
      </c>
      <c r="R29">
        <f t="shared" si="9"/>
        <v>0.64504115903125614</v>
      </c>
      <c r="S29">
        <f t="shared" si="9"/>
        <v>0.72699471532443694</v>
      </c>
      <c r="T29">
        <f t="shared" si="9"/>
        <v>0.80296358562023085</v>
      </c>
      <c r="U29">
        <f t="shared" si="9"/>
        <v>0.86831377552815459</v>
      </c>
      <c r="V29">
        <f t="shared" si="9"/>
        <v>0.92044473789989167</v>
      </c>
      <c r="W29">
        <f t="shared" si="10"/>
        <v>0.95728332706463914</v>
      </c>
      <c r="X29">
        <f t="shared" si="10"/>
        <v>0.97972564168955589</v>
      </c>
      <c r="Y29">
        <f t="shared" si="10"/>
        <v>0.99205710036892314</v>
      </c>
      <c r="Z29">
        <f t="shared" si="10"/>
        <v>0.99765798237886349</v>
      </c>
      <c r="AA29">
        <f t="shared" si="10"/>
        <v>0.99954563400649954</v>
      </c>
      <c r="AB29">
        <f t="shared" si="10"/>
        <v>0.99995539007404954</v>
      </c>
    </row>
    <row r="30" spans="2:28" x14ac:dyDescent="0.25">
      <c r="B30">
        <f t="shared" si="4"/>
        <v>28</v>
      </c>
      <c r="C30">
        <f t="shared" si="8"/>
        <v>6.919008073560684E-2</v>
      </c>
      <c r="D30">
        <f t="shared" si="8"/>
        <v>8.0640022080924134E-2</v>
      </c>
      <c r="E30">
        <f t="shared" si="8"/>
        <v>9.4146757523048685E-2</v>
      </c>
      <c r="F30">
        <f t="shared" si="8"/>
        <v>0.11045380966012419</v>
      </c>
      <c r="G30">
        <f t="shared" si="8"/>
        <v>0.12917026241746787</v>
      </c>
      <c r="H30">
        <f t="shared" si="8"/>
        <v>0.15157749851247015</v>
      </c>
      <c r="I30">
        <f t="shared" si="8"/>
        <v>0.1777110352579977</v>
      </c>
      <c r="J30">
        <f t="shared" si="8"/>
        <v>0.20724003837148131</v>
      </c>
      <c r="K30">
        <f t="shared" si="8"/>
        <v>0.24174509970547453</v>
      </c>
      <c r="L30">
        <f t="shared" si="8"/>
        <v>0.28349495545189418</v>
      </c>
      <c r="M30">
        <f t="shared" si="9"/>
        <v>0.33265740710645209</v>
      </c>
      <c r="N30">
        <f t="shared" si="9"/>
        <v>0.39033494945653902</v>
      </c>
      <c r="O30">
        <f t="shared" si="9"/>
        <v>0.45565307803017152</v>
      </c>
      <c r="P30">
        <f t="shared" si="9"/>
        <v>0.52798217643692258</v>
      </c>
      <c r="Q30">
        <f t="shared" si="9"/>
        <v>0.60661003205424735</v>
      </c>
      <c r="R30">
        <f t="shared" si="9"/>
        <v>0.6886328667392202</v>
      </c>
      <c r="S30">
        <f t="shared" si="9"/>
        <v>0.76917785082378765</v>
      </c>
      <c r="T30">
        <f t="shared" si="9"/>
        <v>0.83908479052312246</v>
      </c>
      <c r="U30">
        <f t="shared" si="9"/>
        <v>0.89767745688330758</v>
      </c>
      <c r="V30">
        <f t="shared" si="9"/>
        <v>0.94184150267429378</v>
      </c>
      <c r="W30">
        <f t="shared" si="10"/>
        <v>0.97069874905188602</v>
      </c>
      <c r="X30">
        <f t="shared" si="10"/>
        <v>0.98722671187693301</v>
      </c>
      <c r="Y30">
        <f t="shared" si="10"/>
        <v>0.99563096223487857</v>
      </c>
      <c r="Z30">
        <f t="shared" si="10"/>
        <v>0.99893952018393661</v>
      </c>
      <c r="AA30">
        <f t="shared" si="10"/>
        <v>0.99984799771251787</v>
      </c>
      <c r="AB30">
        <f t="shared" si="10"/>
        <v>0.99999149262741638</v>
      </c>
    </row>
    <row r="31" spans="2:28" x14ac:dyDescent="0.25">
      <c r="B31">
        <f t="shared" si="4"/>
        <v>29</v>
      </c>
      <c r="C31">
        <f t="shared" si="8"/>
        <v>7.5421787570829846E-2</v>
      </c>
      <c r="D31">
        <f t="shared" si="8"/>
        <v>8.7914753020398639E-2</v>
      </c>
      <c r="E31">
        <f t="shared" si="8"/>
        <v>0.10284473460292343</v>
      </c>
      <c r="F31">
        <f t="shared" si="8"/>
        <v>0.12039143337106006</v>
      </c>
      <c r="G31">
        <f t="shared" si="8"/>
        <v>0.14123462337808235</v>
      </c>
      <c r="H31">
        <f t="shared" si="8"/>
        <v>0.16544711408969837</v>
      </c>
      <c r="I31">
        <f t="shared" si="8"/>
        <v>0.19352956045152925</v>
      </c>
      <c r="J31">
        <f t="shared" si="8"/>
        <v>0.22530042187999622</v>
      </c>
      <c r="K31">
        <f t="shared" si="8"/>
        <v>0.2635650640142102</v>
      </c>
      <c r="L31">
        <f t="shared" si="8"/>
        <v>0.30909644084026133</v>
      </c>
      <c r="M31">
        <f t="shared" si="9"/>
        <v>0.36281301343219896</v>
      </c>
      <c r="N31">
        <f t="shared" si="9"/>
        <v>0.42456401643586739</v>
      </c>
      <c r="O31">
        <f t="shared" si="9"/>
        <v>0.49332002416104814</v>
      </c>
      <c r="P31">
        <f t="shared" si="9"/>
        <v>0.56918679455568033</v>
      </c>
      <c r="Q31">
        <f t="shared" si="9"/>
        <v>0.64996979608274241</v>
      </c>
      <c r="R31">
        <f t="shared" si="9"/>
        <v>0.73149388850748021</v>
      </c>
      <c r="S31">
        <f t="shared" si="9"/>
        <v>0.8069146315596919</v>
      </c>
      <c r="T31">
        <f t="shared" si="9"/>
        <v>0.87140731952281203</v>
      </c>
      <c r="U31">
        <f t="shared" si="9"/>
        <v>0.92270660008490812</v>
      </c>
      <c r="V31">
        <f t="shared" si="9"/>
        <v>0.95873584543535284</v>
      </c>
      <c r="W31">
        <f t="shared" si="10"/>
        <v>0.98052914442946348</v>
      </c>
      <c r="X31">
        <f t="shared" si="10"/>
        <v>0.99243830027067714</v>
      </c>
      <c r="Y31">
        <f t="shared" si="10"/>
        <v>0.99779884490941451</v>
      </c>
      <c r="Z31">
        <f t="shared" si="10"/>
        <v>0.99957945385101299</v>
      </c>
      <c r="AA31">
        <f t="shared" si="10"/>
        <v>0.99995954660221786</v>
      </c>
      <c r="AB31">
        <f t="shared" si="10"/>
        <v>0.99999908527351977</v>
      </c>
    </row>
    <row r="32" spans="2:28" x14ac:dyDescent="0.25">
      <c r="B32">
        <f t="shared" si="4"/>
        <v>30</v>
      </c>
      <c r="C32">
        <f t="shared" si="8"/>
        <v>8.2114464428817535E-2</v>
      </c>
      <c r="D32">
        <f t="shared" si="8"/>
        <v>9.5791229732938632E-2</v>
      </c>
      <c r="E32">
        <f t="shared" si="8"/>
        <v>0.11231125664217012</v>
      </c>
      <c r="F32">
        <f t="shared" si="8"/>
        <v>0.13135083428159278</v>
      </c>
      <c r="G32">
        <f t="shared" si="8"/>
        <v>0.15392911307083068</v>
      </c>
      <c r="H32">
        <f t="shared" si="8"/>
        <v>0.18042687241858524</v>
      </c>
      <c r="I32">
        <f t="shared" si="8"/>
        <v>0.21029956043097908</v>
      </c>
      <c r="J32">
        <f t="shared" si="8"/>
        <v>0.24528659989478785</v>
      </c>
      <c r="K32">
        <f t="shared" si="8"/>
        <v>0.28735094959075258</v>
      </c>
      <c r="L32">
        <f t="shared" si="8"/>
        <v>0.33682660779016171</v>
      </c>
      <c r="M32">
        <f t="shared" si="9"/>
        <v>0.39483702803556064</v>
      </c>
      <c r="N32">
        <f t="shared" si="9"/>
        <v>0.46025815719702967</v>
      </c>
      <c r="O32">
        <f t="shared" si="9"/>
        <v>0.53258066199993404</v>
      </c>
      <c r="P32">
        <f t="shared" si="9"/>
        <v>0.61118103696818693</v>
      </c>
      <c r="Q32">
        <f t="shared" si="9"/>
        <v>0.69295622880963914</v>
      </c>
      <c r="R32">
        <f t="shared" si="9"/>
        <v>0.77298183881200622</v>
      </c>
      <c r="S32">
        <f t="shared" si="9"/>
        <v>0.8423115209069576</v>
      </c>
      <c r="T32">
        <f t="shared" si="9"/>
        <v>0.90008119569536837</v>
      </c>
      <c r="U32">
        <f t="shared" si="9"/>
        <v>0.94349502630511117</v>
      </c>
      <c r="V32">
        <f t="shared" si="9"/>
        <v>0.97169509549842292</v>
      </c>
      <c r="W32">
        <f t="shared" si="10"/>
        <v>0.98773293613554369</v>
      </c>
      <c r="X32">
        <f t="shared" si="10"/>
        <v>0.99584064344000256</v>
      </c>
      <c r="Y32">
        <f t="shared" si="10"/>
        <v>0.99900330359407863</v>
      </c>
      <c r="Z32">
        <f t="shared" si="10"/>
        <v>0.99985931170564646</v>
      </c>
      <c r="AA32">
        <f t="shared" si="10"/>
        <v>0.99999228530153605</v>
      </c>
      <c r="AB32">
        <f t="shared" si="10"/>
        <v>0.99999998555899605</v>
      </c>
    </row>
    <row r="34" spans="2:28" ht="21" x14ac:dyDescent="0.35">
      <c r="B34" s="5" t="s">
        <v>14</v>
      </c>
    </row>
    <row r="35" spans="2:28" x14ac:dyDescent="0.25">
      <c r="C35">
        <v>30</v>
      </c>
      <c r="D35">
        <f>C35+2</f>
        <v>32</v>
      </c>
      <c r="E35">
        <f t="shared" ref="E35:AB35" si="11">D35+2</f>
        <v>34</v>
      </c>
      <c r="F35">
        <f t="shared" si="11"/>
        <v>36</v>
      </c>
      <c r="G35">
        <f t="shared" si="11"/>
        <v>38</v>
      </c>
      <c r="H35">
        <f t="shared" si="11"/>
        <v>40</v>
      </c>
      <c r="I35">
        <f t="shared" si="11"/>
        <v>42</v>
      </c>
      <c r="J35">
        <f t="shared" si="11"/>
        <v>44</v>
      </c>
      <c r="K35">
        <f t="shared" si="11"/>
        <v>46</v>
      </c>
      <c r="L35">
        <f t="shared" si="11"/>
        <v>48</v>
      </c>
      <c r="M35">
        <f t="shared" si="11"/>
        <v>50</v>
      </c>
      <c r="N35">
        <f t="shared" si="11"/>
        <v>52</v>
      </c>
      <c r="O35">
        <f t="shared" si="11"/>
        <v>54</v>
      </c>
      <c r="P35">
        <f t="shared" si="11"/>
        <v>56</v>
      </c>
      <c r="Q35">
        <f t="shared" si="11"/>
        <v>58</v>
      </c>
      <c r="R35">
        <f t="shared" si="11"/>
        <v>60</v>
      </c>
      <c r="S35">
        <f t="shared" si="11"/>
        <v>62</v>
      </c>
      <c r="T35">
        <f t="shared" si="11"/>
        <v>64</v>
      </c>
      <c r="U35">
        <f t="shared" si="11"/>
        <v>66</v>
      </c>
      <c r="V35">
        <f t="shared" si="11"/>
        <v>68</v>
      </c>
      <c r="W35">
        <f t="shared" si="11"/>
        <v>70</v>
      </c>
      <c r="X35">
        <f t="shared" si="11"/>
        <v>72</v>
      </c>
      <c r="Y35">
        <f t="shared" si="11"/>
        <v>74</v>
      </c>
      <c r="Z35">
        <f t="shared" si="11"/>
        <v>76</v>
      </c>
      <c r="AA35">
        <f t="shared" si="11"/>
        <v>78</v>
      </c>
      <c r="AB35">
        <f t="shared" si="11"/>
        <v>80</v>
      </c>
    </row>
    <row r="36" spans="2:28" x14ac:dyDescent="0.25">
      <c r="B36">
        <v>1</v>
      </c>
      <c r="C36">
        <f t="shared" ref="C36:L45" si="12">VLOOKUP(C$35+$B36/2,maleTable,4,TRUE) * $B36</f>
        <v>7.1968567300115195E-4</v>
      </c>
      <c r="D36">
        <f t="shared" si="12"/>
        <v>8.4834289824407176E-4</v>
      </c>
      <c r="E36">
        <f t="shared" si="12"/>
        <v>1E-3</v>
      </c>
      <c r="F36">
        <f t="shared" si="12"/>
        <v>1.1787686347935874E-3</v>
      </c>
      <c r="G36">
        <f t="shared" si="12"/>
        <v>1.3894954943731374E-3</v>
      </c>
      <c r="H36">
        <f t="shared" si="12"/>
        <v>1.6378937069540639E-3</v>
      </c>
      <c r="I36">
        <f t="shared" si="12"/>
        <v>1.9306977288832501E-3</v>
      </c>
      <c r="J36">
        <f t="shared" si="12"/>
        <v>2.2758459260747879E-3</v>
      </c>
      <c r="K36">
        <f t="shared" si="12"/>
        <v>2.6826957952797259E-3</v>
      </c>
      <c r="L36">
        <f t="shared" si="12"/>
        <v>3.1622776601683794E-3</v>
      </c>
      <c r="M36">
        <f t="shared" ref="M36:V45" si="13">VLOOKUP(M$35+$B36/2,maleTable,4,TRUE) * $B36</f>
        <v>3.72759372031494E-3</v>
      </c>
      <c r="N36">
        <f t="shared" si="13"/>
        <v>4.3939705607607916E-3</v>
      </c>
      <c r="O36">
        <f t="shared" si="13"/>
        <v>5.179474679231212E-3</v>
      </c>
      <c r="P36">
        <f t="shared" si="13"/>
        <v>6.1054022965853286E-3</v>
      </c>
      <c r="Q36">
        <f t="shared" si="13"/>
        <v>7.1968567300115206E-3</v>
      </c>
      <c r="R36">
        <f t="shared" si="13"/>
        <v>8.4834289824407202E-3</v>
      </c>
      <c r="S36">
        <f t="shared" si="13"/>
        <v>0.01</v>
      </c>
      <c r="T36">
        <f t="shared" si="13"/>
        <v>1.2216773489967921E-2</v>
      </c>
      <c r="U36">
        <f t="shared" si="13"/>
        <v>1.4924955450518296E-2</v>
      </c>
      <c r="V36">
        <f t="shared" si="13"/>
        <v>1.8233480008684414E-2</v>
      </c>
      <c r="W36">
        <f t="shared" ref="W36:AB45" si="14">VLOOKUP(W$35+$B36/2,maleTable,4,TRUE) * $B36</f>
        <v>2.2275429519995577E-2</v>
      </c>
      <c r="X36">
        <f t="shared" si="14"/>
        <v>2.7213387683753081E-2</v>
      </c>
      <c r="Y36">
        <f t="shared" si="14"/>
        <v>3.3245979322709417E-2</v>
      </c>
      <c r="Z36">
        <f t="shared" si="14"/>
        <v>4.0615859883769805E-2</v>
      </c>
      <c r="AA36">
        <f t="shared" si="14"/>
        <v>4.9619476030029031E-2</v>
      </c>
      <c r="AB36">
        <f t="shared" si="14"/>
        <v>6.0618989934975755E-2</v>
      </c>
    </row>
    <row r="37" spans="2:28" x14ac:dyDescent="0.25">
      <c r="B37">
        <f>B36+1</f>
        <v>2</v>
      </c>
      <c r="C37">
        <f t="shared" si="12"/>
        <v>1.5627414753036184E-3</v>
      </c>
      <c r="D37">
        <f t="shared" si="12"/>
        <v>1.8421106353789624E-3</v>
      </c>
      <c r="E37">
        <f t="shared" si="12"/>
        <v>2.1714222388044078E-3</v>
      </c>
      <c r="F37">
        <f t="shared" si="12"/>
        <v>2.559604427995907E-3</v>
      </c>
      <c r="G37">
        <f t="shared" si="12"/>
        <v>3.017181417200357E-3</v>
      </c>
      <c r="H37">
        <f t="shared" si="12"/>
        <v>3.5565588200778446E-3</v>
      </c>
      <c r="I37">
        <f t="shared" si="12"/>
        <v>4.1923599849062526E-3</v>
      </c>
      <c r="J37">
        <f t="shared" si="12"/>
        <v>4.9418224559712081E-3</v>
      </c>
      <c r="K37">
        <f t="shared" si="12"/>
        <v>5.8252653098174742E-3</v>
      </c>
      <c r="L37">
        <f t="shared" si="12"/>
        <v>6.8666400365639882E-3</v>
      </c>
      <c r="M37">
        <f t="shared" si="13"/>
        <v>8.0941799015195205E-3</v>
      </c>
      <c r="N37">
        <f t="shared" si="13"/>
        <v>9.5411653922878575E-3</v>
      </c>
      <c r="O37">
        <f t="shared" si="13"/>
        <v>1.1246826503806982E-2</v>
      </c>
      <c r="P37">
        <f t="shared" si="13"/>
        <v>1.325740632365289E-2</v>
      </c>
      <c r="Q37">
        <f t="shared" si="13"/>
        <v>1.5627414753036188E-2</v>
      </c>
      <c r="R37">
        <f t="shared" si="13"/>
        <v>1.8421106353789633E-2</v>
      </c>
      <c r="S37">
        <f t="shared" si="13"/>
        <v>2.2105902822520434E-2</v>
      </c>
      <c r="T37">
        <f t="shared" si="13"/>
        <v>2.7006280757397465E-2</v>
      </c>
      <c r="U37">
        <f t="shared" si="13"/>
        <v>3.299296148196041E-2</v>
      </c>
      <c r="V37">
        <f t="shared" si="13"/>
        <v>4.0306753718834666E-2</v>
      </c>
      <c r="W37">
        <f t="shared" si="14"/>
        <v>4.9241848029892524E-2</v>
      </c>
      <c r="X37">
        <f t="shared" si="14"/>
        <v>6.0157650360862E-2</v>
      </c>
      <c r="Y37">
        <f t="shared" si="14"/>
        <v>7.3493238814733783E-2</v>
      </c>
      <c r="Z37">
        <f t="shared" si="14"/>
        <v>8.9785025164372118E-2</v>
      </c>
      <c r="AA37">
        <f t="shared" si="14"/>
        <v>0.10968833152242038</v>
      </c>
      <c r="AB37">
        <f t="shared" si="14"/>
        <v>0.1340037500701918</v>
      </c>
    </row>
    <row r="38" spans="2:28" x14ac:dyDescent="0.25">
      <c r="B38">
        <f t="shared" ref="B38:B61" si="15">B37+1</f>
        <v>3</v>
      </c>
      <c r="C38">
        <f t="shared" si="12"/>
        <v>2.3441122129554274E-3</v>
      </c>
      <c r="D38">
        <f t="shared" si="12"/>
        <v>2.7631659530684438E-3</v>
      </c>
      <c r="E38">
        <f t="shared" si="12"/>
        <v>3.2571333582066117E-3</v>
      </c>
      <c r="F38">
        <f t="shared" si="12"/>
        <v>3.8394066419938605E-3</v>
      </c>
      <c r="G38">
        <f t="shared" si="12"/>
        <v>4.5257721258005357E-3</v>
      </c>
      <c r="H38">
        <f t="shared" si="12"/>
        <v>5.3348382301167674E-3</v>
      </c>
      <c r="I38">
        <f t="shared" si="12"/>
        <v>6.2885399773593784E-3</v>
      </c>
      <c r="J38">
        <f t="shared" si="12"/>
        <v>7.4127336839568125E-3</v>
      </c>
      <c r="K38">
        <f t="shared" si="12"/>
        <v>8.7378979647262118E-3</v>
      </c>
      <c r="L38">
        <f t="shared" si="12"/>
        <v>1.0299960054845982E-2</v>
      </c>
      <c r="M38">
        <f t="shared" si="13"/>
        <v>1.2141269852279282E-2</v>
      </c>
      <c r="N38">
        <f t="shared" si="13"/>
        <v>1.4311748088431785E-2</v>
      </c>
      <c r="O38">
        <f t="shared" si="13"/>
        <v>1.6870239755710472E-2</v>
      </c>
      <c r="P38">
        <f t="shared" si="13"/>
        <v>1.9886109485479336E-2</v>
      </c>
      <c r="Q38">
        <f t="shared" si="13"/>
        <v>2.3441122129554282E-2</v>
      </c>
      <c r="R38">
        <f t="shared" si="13"/>
        <v>2.7631659530684451E-2</v>
      </c>
      <c r="S38">
        <f t="shared" si="13"/>
        <v>3.3158854233780649E-2</v>
      </c>
      <c r="T38">
        <f t="shared" si="13"/>
        <v>4.0509421136096194E-2</v>
      </c>
      <c r="U38">
        <f t="shared" si="13"/>
        <v>4.9489442222940619E-2</v>
      </c>
      <c r="V38">
        <f t="shared" si="13"/>
        <v>6.0460130578252003E-2</v>
      </c>
      <c r="W38">
        <f t="shared" si="14"/>
        <v>7.3862772044838793E-2</v>
      </c>
      <c r="X38">
        <f t="shared" si="14"/>
        <v>9.0236475541292993E-2</v>
      </c>
      <c r="Y38">
        <f t="shared" si="14"/>
        <v>0.11023985822210067</v>
      </c>
      <c r="Z38">
        <f t="shared" si="14"/>
        <v>0.13467753774655816</v>
      </c>
      <c r="AA38">
        <f t="shared" si="14"/>
        <v>0.16453249728363056</v>
      </c>
      <c r="AB38">
        <f t="shared" si="14"/>
        <v>0.20100562510528769</v>
      </c>
    </row>
    <row r="39" spans="2:28" x14ac:dyDescent="0.25">
      <c r="B39">
        <f t="shared" si="15"/>
        <v>4</v>
      </c>
      <c r="C39">
        <f t="shared" si="12"/>
        <v>3.3933715929762871E-3</v>
      </c>
      <c r="D39">
        <f t="shared" si="12"/>
        <v>4.0000000000000001E-3</v>
      </c>
      <c r="E39">
        <f t="shared" si="12"/>
        <v>4.7150745391743498E-3</v>
      </c>
      <c r="F39">
        <f t="shared" si="12"/>
        <v>5.5579819774925496E-3</v>
      </c>
      <c r="G39">
        <f t="shared" si="12"/>
        <v>6.5515748278162558E-3</v>
      </c>
      <c r="H39">
        <f t="shared" si="12"/>
        <v>7.7227909155330003E-3</v>
      </c>
      <c r="I39">
        <f t="shared" si="12"/>
        <v>9.1033837042991516E-3</v>
      </c>
      <c r="J39">
        <f t="shared" si="12"/>
        <v>1.0730783181118904E-2</v>
      </c>
      <c r="K39">
        <f t="shared" si="12"/>
        <v>1.2649110640673518E-2</v>
      </c>
      <c r="L39">
        <f t="shared" si="12"/>
        <v>1.491037488125976E-2</v>
      </c>
      <c r="M39">
        <f t="shared" si="13"/>
        <v>1.7575882243043166E-2</v>
      </c>
      <c r="N39">
        <f t="shared" si="13"/>
        <v>2.0717898716924848E-2</v>
      </c>
      <c r="O39">
        <f t="shared" si="13"/>
        <v>2.4421609186341314E-2</v>
      </c>
      <c r="P39">
        <f t="shared" si="13"/>
        <v>2.8787426920046082E-2</v>
      </c>
      <c r="Q39">
        <f t="shared" si="13"/>
        <v>3.3933715929762881E-2</v>
      </c>
      <c r="R39">
        <f t="shared" si="13"/>
        <v>0.04</v>
      </c>
      <c r="S39">
        <f t="shared" si="13"/>
        <v>4.8867093959871682E-2</v>
      </c>
      <c r="T39">
        <f t="shared" si="13"/>
        <v>5.9699821802073186E-2</v>
      </c>
      <c r="U39">
        <f t="shared" si="13"/>
        <v>7.2933920034737657E-2</v>
      </c>
      <c r="V39">
        <f t="shared" si="13"/>
        <v>8.9101718079982309E-2</v>
      </c>
      <c r="W39">
        <f t="shared" si="14"/>
        <v>0.10885355073501232</v>
      </c>
      <c r="X39">
        <f t="shared" si="14"/>
        <v>0.13298391729083767</v>
      </c>
      <c r="Y39">
        <f t="shared" si="14"/>
        <v>0.16246343953507922</v>
      </c>
      <c r="Z39">
        <f t="shared" si="14"/>
        <v>0.19847790412011612</v>
      </c>
      <c r="AA39">
        <f t="shared" si="14"/>
        <v>0.24247595973990302</v>
      </c>
      <c r="AB39">
        <f t="shared" si="14"/>
        <v>0.29622738769049756</v>
      </c>
    </row>
    <row r="40" spans="2:28" x14ac:dyDescent="0.25">
      <c r="B40">
        <f t="shared" si="15"/>
        <v>5</v>
      </c>
      <c r="C40">
        <f t="shared" si="12"/>
        <v>4.2417144912203584E-3</v>
      </c>
      <c r="D40">
        <f t="shared" si="12"/>
        <v>5.0000000000000001E-3</v>
      </c>
      <c r="E40">
        <f t="shared" si="12"/>
        <v>5.8938431739679375E-3</v>
      </c>
      <c r="F40">
        <f t="shared" si="12"/>
        <v>6.9474774718656868E-3</v>
      </c>
      <c r="G40">
        <f t="shared" si="12"/>
        <v>8.1894685347703201E-3</v>
      </c>
      <c r="H40">
        <f t="shared" si="12"/>
        <v>9.6534886444162513E-3</v>
      </c>
      <c r="I40">
        <f t="shared" si="12"/>
        <v>1.137922963037394E-2</v>
      </c>
      <c r="J40">
        <f t="shared" si="12"/>
        <v>1.341347897639863E-2</v>
      </c>
      <c r="K40">
        <f t="shared" si="12"/>
        <v>1.5811388300841896E-2</v>
      </c>
      <c r="L40">
        <f t="shared" si="12"/>
        <v>1.8637968601574701E-2</v>
      </c>
      <c r="M40">
        <f t="shared" si="13"/>
        <v>2.1969852803803959E-2</v>
      </c>
      <c r="N40">
        <f t="shared" si="13"/>
        <v>2.5897373396156061E-2</v>
      </c>
      <c r="O40">
        <f t="shared" si="13"/>
        <v>3.0527011482926643E-2</v>
      </c>
      <c r="P40">
        <f t="shared" si="13"/>
        <v>3.5984283650057604E-2</v>
      </c>
      <c r="Q40">
        <f t="shared" si="13"/>
        <v>4.2417144912203601E-2</v>
      </c>
      <c r="R40">
        <f t="shared" si="13"/>
        <v>0.05</v>
      </c>
      <c r="S40">
        <f t="shared" si="13"/>
        <v>6.1083867449839603E-2</v>
      </c>
      <c r="T40">
        <f t="shared" si="13"/>
        <v>7.4624777252591479E-2</v>
      </c>
      <c r="U40">
        <f t="shared" si="13"/>
        <v>9.1167400043422067E-2</v>
      </c>
      <c r="V40">
        <f t="shared" si="13"/>
        <v>0.11137714759997788</v>
      </c>
      <c r="W40">
        <f t="shared" si="14"/>
        <v>0.13606693841876541</v>
      </c>
      <c r="X40">
        <f t="shared" si="14"/>
        <v>0.16622989661354709</v>
      </c>
      <c r="Y40">
        <f t="shared" si="14"/>
        <v>0.20307929941884903</v>
      </c>
      <c r="Z40">
        <f t="shared" si="14"/>
        <v>0.24809738015014515</v>
      </c>
      <c r="AA40">
        <f t="shared" si="14"/>
        <v>0.30309494967487877</v>
      </c>
      <c r="AB40">
        <f t="shared" si="14"/>
        <v>0.37028423461312193</v>
      </c>
    </row>
    <row r="41" spans="2:28" x14ac:dyDescent="0.25">
      <c r="B41">
        <f t="shared" si="15"/>
        <v>6</v>
      </c>
      <c r="C41">
        <f t="shared" si="12"/>
        <v>5.5263319061368875E-3</v>
      </c>
      <c r="D41">
        <f t="shared" si="12"/>
        <v>6.5142667164132233E-3</v>
      </c>
      <c r="E41">
        <f t="shared" si="12"/>
        <v>7.678813283987721E-3</v>
      </c>
      <c r="F41">
        <f t="shared" si="12"/>
        <v>9.0515442516010715E-3</v>
      </c>
      <c r="G41">
        <f t="shared" si="12"/>
        <v>1.0669676460233535E-2</v>
      </c>
      <c r="H41">
        <f t="shared" si="12"/>
        <v>1.2577079954718757E-2</v>
      </c>
      <c r="I41">
        <f t="shared" si="12"/>
        <v>1.4825467367913625E-2</v>
      </c>
      <c r="J41">
        <f t="shared" si="12"/>
        <v>1.7475795929452424E-2</v>
      </c>
      <c r="K41">
        <f t="shared" si="12"/>
        <v>2.0599920109691965E-2</v>
      </c>
      <c r="L41">
        <f t="shared" si="12"/>
        <v>2.4282539704558563E-2</v>
      </c>
      <c r="M41">
        <f t="shared" si="13"/>
        <v>2.8623496176863571E-2</v>
      </c>
      <c r="N41">
        <f t="shared" si="13"/>
        <v>3.3740479511420944E-2</v>
      </c>
      <c r="O41">
        <f t="shared" si="13"/>
        <v>3.9772218970958673E-2</v>
      </c>
      <c r="P41">
        <f t="shared" si="13"/>
        <v>4.6882244259108564E-2</v>
      </c>
      <c r="Q41">
        <f t="shared" si="13"/>
        <v>5.5263319061368901E-2</v>
      </c>
      <c r="R41">
        <f t="shared" si="13"/>
        <v>6.6317708467561298E-2</v>
      </c>
      <c r="S41">
        <f t="shared" si="13"/>
        <v>8.1018842272192387E-2</v>
      </c>
      <c r="T41">
        <f t="shared" si="13"/>
        <v>9.8978884445881238E-2</v>
      </c>
      <c r="U41">
        <f t="shared" si="13"/>
        <v>0.12092026115650401</v>
      </c>
      <c r="V41">
        <f t="shared" si="13"/>
        <v>0.14772554408967759</v>
      </c>
      <c r="W41">
        <f t="shared" si="14"/>
        <v>0.18047295108258599</v>
      </c>
      <c r="X41">
        <f t="shared" si="14"/>
        <v>0.22047971644420133</v>
      </c>
      <c r="Y41">
        <f t="shared" si="14"/>
        <v>0.26935507549311632</v>
      </c>
      <c r="Z41">
        <f t="shared" si="14"/>
        <v>0.32906499456726113</v>
      </c>
      <c r="AA41">
        <f t="shared" si="14"/>
        <v>0.40201125021057538</v>
      </c>
      <c r="AB41">
        <f t="shared" si="14"/>
        <v>0.49112803842414166</v>
      </c>
    </row>
    <row r="42" spans="2:28" x14ac:dyDescent="0.25">
      <c r="B42">
        <f t="shared" si="15"/>
        <v>7</v>
      </c>
      <c r="C42">
        <f t="shared" si="12"/>
        <v>6.4473872238263686E-3</v>
      </c>
      <c r="D42">
        <f t="shared" si="12"/>
        <v>7.5999778358154272E-3</v>
      </c>
      <c r="E42">
        <f t="shared" si="12"/>
        <v>8.9586154979856749E-3</v>
      </c>
      <c r="F42">
        <f t="shared" si="12"/>
        <v>1.0560134960201249E-2</v>
      </c>
      <c r="G42">
        <f t="shared" si="12"/>
        <v>1.2447955870272457E-2</v>
      </c>
      <c r="H42">
        <f t="shared" si="12"/>
        <v>1.4673259947171884E-2</v>
      </c>
      <c r="I42">
        <f t="shared" si="12"/>
        <v>1.7296378595899227E-2</v>
      </c>
      <c r="J42">
        <f t="shared" si="12"/>
        <v>2.038842858436116E-2</v>
      </c>
      <c r="K42">
        <f t="shared" si="12"/>
        <v>2.4033240127973959E-2</v>
      </c>
      <c r="L42">
        <f t="shared" si="12"/>
        <v>2.8329629655318322E-2</v>
      </c>
      <c r="M42">
        <f t="shared" si="13"/>
        <v>3.33940788730075E-2</v>
      </c>
      <c r="N42">
        <f t="shared" si="13"/>
        <v>3.9363892763324436E-2</v>
      </c>
      <c r="O42">
        <f t="shared" si="13"/>
        <v>4.6400922132785113E-2</v>
      </c>
      <c r="P42">
        <f t="shared" si="13"/>
        <v>5.4695951635626655E-2</v>
      </c>
      <c r="Q42">
        <f t="shared" si="13"/>
        <v>6.4473872238263716E-2</v>
      </c>
      <c r="R42">
        <f t="shared" si="13"/>
        <v>7.7370659878821524E-2</v>
      </c>
      <c r="S42">
        <f t="shared" si="13"/>
        <v>9.4521982650891123E-2</v>
      </c>
      <c r="T42">
        <f t="shared" si="13"/>
        <v>0.11547536518686144</v>
      </c>
      <c r="U42">
        <f t="shared" si="13"/>
        <v>0.14107363801592132</v>
      </c>
      <c r="V42">
        <f t="shared" si="13"/>
        <v>0.17234646810462384</v>
      </c>
      <c r="W42">
        <f t="shared" si="14"/>
        <v>0.21055177626301699</v>
      </c>
      <c r="X42">
        <f t="shared" si="14"/>
        <v>0.25722633585156823</v>
      </c>
      <c r="Y42">
        <f t="shared" si="14"/>
        <v>0.3142475880753024</v>
      </c>
      <c r="Z42">
        <f t="shared" si="14"/>
        <v>0.38390916032847133</v>
      </c>
      <c r="AA42">
        <f t="shared" si="14"/>
        <v>0.46901312524567129</v>
      </c>
      <c r="AB42">
        <f t="shared" si="14"/>
        <v>0.57298271149483193</v>
      </c>
    </row>
    <row r="43" spans="2:28" x14ac:dyDescent="0.25">
      <c r="B43">
        <f t="shared" si="15"/>
        <v>8</v>
      </c>
      <c r="C43">
        <f t="shared" si="12"/>
        <v>8.0000000000000002E-3</v>
      </c>
      <c r="D43">
        <f t="shared" si="12"/>
        <v>9.4301490783486996E-3</v>
      </c>
      <c r="E43">
        <f t="shared" si="12"/>
        <v>1.1115963954985099E-2</v>
      </c>
      <c r="F43">
        <f t="shared" si="12"/>
        <v>1.3103149655632512E-2</v>
      </c>
      <c r="G43">
        <f t="shared" si="12"/>
        <v>1.5445581831066001E-2</v>
      </c>
      <c r="H43">
        <f t="shared" si="12"/>
        <v>1.8206767408598303E-2</v>
      </c>
      <c r="I43">
        <f t="shared" si="12"/>
        <v>2.1461566362237807E-2</v>
      </c>
      <c r="J43">
        <f t="shared" si="12"/>
        <v>2.5298221281347035E-2</v>
      </c>
      <c r="K43">
        <f t="shared" si="12"/>
        <v>2.982074976251952E-2</v>
      </c>
      <c r="L43">
        <f t="shared" si="12"/>
        <v>3.5151764486086333E-2</v>
      </c>
      <c r="M43">
        <f t="shared" si="13"/>
        <v>4.1435797433849696E-2</v>
      </c>
      <c r="N43">
        <f t="shared" si="13"/>
        <v>4.8843218372682629E-2</v>
      </c>
      <c r="O43">
        <f t="shared" si="13"/>
        <v>5.7574853840092165E-2</v>
      </c>
      <c r="P43">
        <f t="shared" si="13"/>
        <v>6.7867431859525762E-2</v>
      </c>
      <c r="Q43">
        <f t="shared" si="13"/>
        <v>0.08</v>
      </c>
      <c r="R43">
        <f t="shared" si="13"/>
        <v>9.7734187919743365E-2</v>
      </c>
      <c r="S43">
        <f t="shared" si="13"/>
        <v>0.11939964360414637</v>
      </c>
      <c r="T43">
        <f t="shared" si="13"/>
        <v>0.14586784006947531</v>
      </c>
      <c r="U43">
        <f t="shared" si="13"/>
        <v>0.17820343615996462</v>
      </c>
      <c r="V43">
        <f t="shared" si="13"/>
        <v>0.21770710147002464</v>
      </c>
      <c r="W43">
        <f t="shared" si="14"/>
        <v>0.26596783458167533</v>
      </c>
      <c r="X43">
        <f t="shared" si="14"/>
        <v>0.32492687907015844</v>
      </c>
      <c r="Y43">
        <f t="shared" si="14"/>
        <v>0.39695580824023224</v>
      </c>
      <c r="Z43">
        <f t="shared" si="14"/>
        <v>0.48495191947980604</v>
      </c>
      <c r="AA43">
        <f t="shared" si="14"/>
        <v>0.59245477538099511</v>
      </c>
      <c r="AB43">
        <f t="shared" si="14"/>
        <v>0.72378857938794383</v>
      </c>
    </row>
    <row r="44" spans="2:28" x14ac:dyDescent="0.25">
      <c r="B44">
        <f t="shared" si="15"/>
        <v>9</v>
      </c>
      <c r="C44">
        <f t="shared" si="12"/>
        <v>9.0000000000000011E-3</v>
      </c>
      <c r="D44">
        <f t="shared" si="12"/>
        <v>1.0608917713142287E-2</v>
      </c>
      <c r="E44">
        <f t="shared" si="12"/>
        <v>1.2505459449358236E-2</v>
      </c>
      <c r="F44">
        <f t="shared" si="12"/>
        <v>1.4741043362586576E-2</v>
      </c>
      <c r="G44">
        <f t="shared" si="12"/>
        <v>1.7376279559949252E-2</v>
      </c>
      <c r="H44">
        <f t="shared" si="12"/>
        <v>2.0482613334673092E-2</v>
      </c>
      <c r="I44">
        <f t="shared" si="12"/>
        <v>2.4144262157517533E-2</v>
      </c>
      <c r="J44">
        <f t="shared" si="12"/>
        <v>2.8460498941515415E-2</v>
      </c>
      <c r="K44">
        <f t="shared" si="12"/>
        <v>3.3548343482834461E-2</v>
      </c>
      <c r="L44">
        <f t="shared" si="12"/>
        <v>3.9545735046847122E-2</v>
      </c>
      <c r="M44">
        <f t="shared" si="13"/>
        <v>4.6615272113080905E-2</v>
      </c>
      <c r="N44">
        <f t="shared" si="13"/>
        <v>5.4948620669267957E-2</v>
      </c>
      <c r="O44">
        <f t="shared" si="13"/>
        <v>6.4771710570103683E-2</v>
      </c>
      <c r="P44">
        <f t="shared" si="13"/>
        <v>7.6350860841966489E-2</v>
      </c>
      <c r="Q44">
        <f t="shared" si="13"/>
        <v>0.09</v>
      </c>
      <c r="R44">
        <f t="shared" si="13"/>
        <v>0.10995096140971128</v>
      </c>
      <c r="S44">
        <f t="shared" si="13"/>
        <v>0.13432459905466468</v>
      </c>
      <c r="T44">
        <f t="shared" si="13"/>
        <v>0.16410132007815972</v>
      </c>
      <c r="U44">
        <f t="shared" si="13"/>
        <v>0.20047886567996021</v>
      </c>
      <c r="V44">
        <f t="shared" si="13"/>
        <v>0.24492048915377773</v>
      </c>
      <c r="W44">
        <f t="shared" si="14"/>
        <v>0.29921381390438473</v>
      </c>
      <c r="X44">
        <f t="shared" si="14"/>
        <v>0.36554273895392825</v>
      </c>
      <c r="Y44">
        <f t="shared" si="14"/>
        <v>0.44657528427026127</v>
      </c>
      <c r="Z44">
        <f t="shared" si="14"/>
        <v>0.54557090941478181</v>
      </c>
      <c r="AA44">
        <f t="shared" si="14"/>
        <v>0.66651162230361949</v>
      </c>
      <c r="AB44">
        <f t="shared" si="14"/>
        <v>0.8142621518114368</v>
      </c>
    </row>
    <row r="45" spans="2:28" x14ac:dyDescent="0.25">
      <c r="B45">
        <f t="shared" si="15"/>
        <v>10</v>
      </c>
      <c r="C45">
        <f t="shared" si="12"/>
        <v>1.0857111194022039E-2</v>
      </c>
      <c r="D45">
        <f t="shared" si="12"/>
        <v>1.2798022139979534E-2</v>
      </c>
      <c r="E45">
        <f t="shared" si="12"/>
        <v>1.5085907086001785E-2</v>
      </c>
      <c r="F45">
        <f t="shared" si="12"/>
        <v>1.7782794100389222E-2</v>
      </c>
      <c r="G45">
        <f t="shared" si="12"/>
        <v>2.0961799924531264E-2</v>
      </c>
      <c r="H45">
        <f t="shared" si="12"/>
        <v>2.4709112279856039E-2</v>
      </c>
      <c r="I45">
        <f t="shared" si="12"/>
        <v>2.912632654908737E-2</v>
      </c>
      <c r="J45">
        <f t="shared" si="12"/>
        <v>3.4333200182819941E-2</v>
      </c>
      <c r="K45">
        <f t="shared" si="12"/>
        <v>4.0470899507597601E-2</v>
      </c>
      <c r="L45">
        <f t="shared" si="12"/>
        <v>4.7705826961439289E-2</v>
      </c>
      <c r="M45">
        <f t="shared" si="13"/>
        <v>5.6234132519034911E-2</v>
      </c>
      <c r="N45">
        <f t="shared" si="13"/>
        <v>6.628703161826445E-2</v>
      </c>
      <c r="O45">
        <f t="shared" si="13"/>
        <v>7.8137073765180948E-2</v>
      </c>
      <c r="P45">
        <f t="shared" si="13"/>
        <v>9.210553176894816E-2</v>
      </c>
      <c r="Q45">
        <f t="shared" si="13"/>
        <v>0.11052951411260217</v>
      </c>
      <c r="R45">
        <f t="shared" si="13"/>
        <v>0.13503140378698733</v>
      </c>
      <c r="S45">
        <f t="shared" si="13"/>
        <v>0.16496480740980204</v>
      </c>
      <c r="T45">
        <f t="shared" si="13"/>
        <v>0.20153376859417332</v>
      </c>
      <c r="U45">
        <f t="shared" si="13"/>
        <v>0.2462092401494626</v>
      </c>
      <c r="V45">
        <f t="shared" si="13"/>
        <v>0.30078825180431001</v>
      </c>
      <c r="W45">
        <f t="shared" si="14"/>
        <v>0.36746619407366893</v>
      </c>
      <c r="X45">
        <f t="shared" si="14"/>
        <v>0.44892512582186062</v>
      </c>
      <c r="Y45">
        <f t="shared" si="14"/>
        <v>0.54844165761210195</v>
      </c>
      <c r="Z45">
        <f t="shared" si="14"/>
        <v>0.67001875035095904</v>
      </c>
      <c r="AA45">
        <f t="shared" si="14"/>
        <v>0.81854673070690276</v>
      </c>
      <c r="AB45">
        <f t="shared" si="14"/>
        <v>1</v>
      </c>
    </row>
    <row r="46" spans="2:28" x14ac:dyDescent="0.25">
      <c r="B46">
        <f t="shared" si="15"/>
        <v>11</v>
      </c>
      <c r="C46">
        <f t="shared" ref="C46:L55" si="16">VLOOKUP(C$35+$B46/2,maleTable,4,TRUE) * $B46</f>
        <v>1.1942822313424244E-2</v>
      </c>
      <c r="D46">
        <f t="shared" si="16"/>
        <v>1.4077824353977489E-2</v>
      </c>
      <c r="E46">
        <f t="shared" si="16"/>
        <v>1.6594497794601964E-2</v>
      </c>
      <c r="F46">
        <f t="shared" si="16"/>
        <v>1.9561073510428146E-2</v>
      </c>
      <c r="G46">
        <f t="shared" si="16"/>
        <v>2.305797991698439E-2</v>
      </c>
      <c r="H46">
        <f t="shared" si="16"/>
        <v>2.7180023507841645E-2</v>
      </c>
      <c r="I46">
        <f t="shared" si="16"/>
        <v>3.203895920399611E-2</v>
      </c>
      <c r="J46">
        <f t="shared" si="16"/>
        <v>3.7766520201101939E-2</v>
      </c>
      <c r="K46">
        <f t="shared" si="16"/>
        <v>4.451798945835736E-2</v>
      </c>
      <c r="L46">
        <f t="shared" si="16"/>
        <v>5.2476409657583219E-2</v>
      </c>
      <c r="M46">
        <f t="shared" ref="M46:V55" si="17">VLOOKUP(M$35+$B46/2,maleTable,4,TRUE) * $B46</f>
        <v>6.1857545770938403E-2</v>
      </c>
      <c r="N46">
        <f t="shared" si="17"/>
        <v>7.2915734780090891E-2</v>
      </c>
      <c r="O46">
        <f t="shared" si="17"/>
        <v>8.5950781141699031E-2</v>
      </c>
      <c r="P46">
        <f t="shared" si="17"/>
        <v>0.10131608494584297</v>
      </c>
      <c r="Q46">
        <f t="shared" si="17"/>
        <v>0.12158246552386238</v>
      </c>
      <c r="R46">
        <f t="shared" si="17"/>
        <v>0.14853454416568607</v>
      </c>
      <c r="S46">
        <f t="shared" si="17"/>
        <v>0.18146128815078225</v>
      </c>
      <c r="T46">
        <f t="shared" si="17"/>
        <v>0.22168714545359067</v>
      </c>
      <c r="U46">
        <f t="shared" si="17"/>
        <v>0.27083016416440886</v>
      </c>
      <c r="V46">
        <f t="shared" si="17"/>
        <v>0.33086707698474099</v>
      </c>
      <c r="W46">
        <f t="shared" ref="W46:AB55" si="18">VLOOKUP(W$35+$B46/2,maleTable,4,TRUE) * $B46</f>
        <v>0.40421281348103583</v>
      </c>
      <c r="X46">
        <f t="shared" si="18"/>
        <v>0.49381763840404663</v>
      </c>
      <c r="Y46">
        <f t="shared" si="18"/>
        <v>0.60328582337331216</v>
      </c>
      <c r="Z46">
        <f t="shared" si="18"/>
        <v>0.73702062538605495</v>
      </c>
      <c r="AA46">
        <f t="shared" si="18"/>
        <v>0.90040140377759303</v>
      </c>
      <c r="AB46">
        <f t="shared" si="18"/>
        <v>1.1000000000000001</v>
      </c>
    </row>
    <row r="47" spans="2:28" x14ac:dyDescent="0.25">
      <c r="B47">
        <f t="shared" si="15"/>
        <v>12</v>
      </c>
      <c r="C47">
        <f t="shared" si="16"/>
        <v>1.4145223617523048E-2</v>
      </c>
      <c r="D47">
        <f t="shared" si="16"/>
        <v>1.667394593247765E-2</v>
      </c>
      <c r="E47">
        <f t="shared" si="16"/>
        <v>1.9654724483448766E-2</v>
      </c>
      <c r="F47">
        <f t="shared" si="16"/>
        <v>2.3168372746599001E-2</v>
      </c>
      <c r="G47">
        <f t="shared" si="16"/>
        <v>2.7310151112897453E-2</v>
      </c>
      <c r="H47">
        <f t="shared" si="16"/>
        <v>3.2192349543356709E-2</v>
      </c>
      <c r="I47">
        <f t="shared" si="16"/>
        <v>3.7947331922020551E-2</v>
      </c>
      <c r="J47">
        <f t="shared" si="16"/>
        <v>4.4731124643779277E-2</v>
      </c>
      <c r="K47">
        <f t="shared" si="16"/>
        <v>5.2727646729129496E-2</v>
      </c>
      <c r="L47">
        <f t="shared" si="16"/>
        <v>6.215369615077454E-2</v>
      </c>
      <c r="M47">
        <f t="shared" si="17"/>
        <v>7.3264827559023943E-2</v>
      </c>
      <c r="N47">
        <f t="shared" si="17"/>
        <v>8.6362280760138244E-2</v>
      </c>
      <c r="O47">
        <f t="shared" si="17"/>
        <v>0.10180114778928864</v>
      </c>
      <c r="P47">
        <f t="shared" si="17"/>
        <v>0.12</v>
      </c>
      <c r="Q47">
        <f t="shared" si="17"/>
        <v>0.14660128187961505</v>
      </c>
      <c r="R47">
        <f t="shared" si="17"/>
        <v>0.17909946540621957</v>
      </c>
      <c r="S47">
        <f t="shared" si="17"/>
        <v>0.21880176010421298</v>
      </c>
      <c r="T47">
        <f t="shared" si="17"/>
        <v>0.26730515423994694</v>
      </c>
      <c r="U47">
        <f t="shared" si="17"/>
        <v>0.32656065220503694</v>
      </c>
      <c r="V47">
        <f t="shared" si="17"/>
        <v>0.39895175187251297</v>
      </c>
      <c r="W47">
        <f t="shared" si="18"/>
        <v>0.48739031860523763</v>
      </c>
      <c r="X47">
        <f t="shared" si="18"/>
        <v>0.59543371236034837</v>
      </c>
      <c r="Y47">
        <f t="shared" si="18"/>
        <v>0.72742787921970908</v>
      </c>
      <c r="Z47">
        <f t="shared" si="18"/>
        <v>0.88868216307149273</v>
      </c>
      <c r="AA47">
        <f t="shared" si="18"/>
        <v>1.0856828690819158</v>
      </c>
      <c r="AB47">
        <f t="shared" si="18"/>
        <v>1.3263541693512262</v>
      </c>
    </row>
    <row r="48" spans="2:28" x14ac:dyDescent="0.25">
      <c r="B48">
        <f t="shared" si="15"/>
        <v>13</v>
      </c>
      <c r="C48">
        <f t="shared" si="16"/>
        <v>1.5323992252316636E-2</v>
      </c>
      <c r="D48">
        <f t="shared" si="16"/>
        <v>1.8063441426850787E-2</v>
      </c>
      <c r="E48">
        <f t="shared" si="16"/>
        <v>2.1292618190402832E-2</v>
      </c>
      <c r="F48">
        <f t="shared" si="16"/>
        <v>2.5099070475482252E-2</v>
      </c>
      <c r="G48">
        <f t="shared" si="16"/>
        <v>2.9585997038972241E-2</v>
      </c>
      <c r="H48">
        <f t="shared" si="16"/>
        <v>3.4875045338636439E-2</v>
      </c>
      <c r="I48">
        <f t="shared" si="16"/>
        <v>4.1109609582188934E-2</v>
      </c>
      <c r="J48">
        <f t="shared" si="16"/>
        <v>4.8458718364094218E-2</v>
      </c>
      <c r="K48">
        <f t="shared" si="16"/>
        <v>5.7121617289890292E-2</v>
      </c>
      <c r="L48">
        <f t="shared" si="16"/>
        <v>6.7333170830005756E-2</v>
      </c>
      <c r="M48">
        <f t="shared" si="17"/>
        <v>7.9370229855609264E-2</v>
      </c>
      <c r="N48">
        <f t="shared" si="17"/>
        <v>9.3559137490149769E-2</v>
      </c>
      <c r="O48">
        <f t="shared" si="17"/>
        <v>0.11028457677172937</v>
      </c>
      <c r="P48">
        <f t="shared" si="17"/>
        <v>0.13</v>
      </c>
      <c r="Q48">
        <f t="shared" si="17"/>
        <v>0.15881805536958296</v>
      </c>
      <c r="R48">
        <f t="shared" si="17"/>
        <v>0.19402442085673785</v>
      </c>
      <c r="S48">
        <f t="shared" si="17"/>
        <v>0.23703524011289739</v>
      </c>
      <c r="T48">
        <f t="shared" si="17"/>
        <v>0.2895805837599425</v>
      </c>
      <c r="U48">
        <f t="shared" si="17"/>
        <v>0.35377403988879003</v>
      </c>
      <c r="V48">
        <f t="shared" si="17"/>
        <v>0.43219773119522242</v>
      </c>
      <c r="W48">
        <f t="shared" si="18"/>
        <v>0.52800617848900744</v>
      </c>
      <c r="X48">
        <f t="shared" si="18"/>
        <v>0.6450531883903774</v>
      </c>
      <c r="Y48">
        <f t="shared" si="18"/>
        <v>0.7880468691546848</v>
      </c>
      <c r="Z48">
        <f t="shared" si="18"/>
        <v>0.9627390099941171</v>
      </c>
      <c r="AA48">
        <f t="shared" si="18"/>
        <v>1.1761564415054087</v>
      </c>
      <c r="AB48">
        <f t="shared" si="18"/>
        <v>1.4368836834638283</v>
      </c>
    </row>
    <row r="49" spans="2:28" x14ac:dyDescent="0.25">
      <c r="B49">
        <f t="shared" si="15"/>
        <v>14</v>
      </c>
      <c r="C49">
        <f t="shared" si="16"/>
        <v>1.791723099597135E-2</v>
      </c>
      <c r="D49">
        <f t="shared" si="16"/>
        <v>2.1120269920402498E-2</v>
      </c>
      <c r="E49">
        <f t="shared" si="16"/>
        <v>2.4895911740544913E-2</v>
      </c>
      <c r="F49">
        <f t="shared" si="16"/>
        <v>2.9346519894343767E-2</v>
      </c>
      <c r="G49">
        <f t="shared" si="16"/>
        <v>3.4592757191798454E-2</v>
      </c>
      <c r="H49">
        <f t="shared" si="16"/>
        <v>4.0776857168722321E-2</v>
      </c>
      <c r="I49">
        <f t="shared" si="16"/>
        <v>4.8066480255947917E-2</v>
      </c>
      <c r="J49">
        <f t="shared" si="16"/>
        <v>5.6659259310636645E-2</v>
      </c>
      <c r="K49">
        <f t="shared" si="16"/>
        <v>6.6788157746015001E-2</v>
      </c>
      <c r="L49">
        <f t="shared" si="16"/>
        <v>7.8727785526648872E-2</v>
      </c>
      <c r="M49">
        <f t="shared" si="17"/>
        <v>9.2801844265570227E-2</v>
      </c>
      <c r="N49">
        <f t="shared" si="17"/>
        <v>0.10939190327125331</v>
      </c>
      <c r="O49">
        <f t="shared" si="17"/>
        <v>0.12894774447652743</v>
      </c>
      <c r="P49">
        <f t="shared" si="17"/>
        <v>0.15474131975764305</v>
      </c>
      <c r="Q49">
        <f t="shared" si="17"/>
        <v>0.18904396530178225</v>
      </c>
      <c r="R49">
        <f t="shared" si="17"/>
        <v>0.23095073037372288</v>
      </c>
      <c r="S49">
        <f t="shared" si="17"/>
        <v>0.28214727603184264</v>
      </c>
      <c r="T49">
        <f t="shared" si="17"/>
        <v>0.34469293620924768</v>
      </c>
      <c r="U49">
        <f t="shared" si="17"/>
        <v>0.42110355252603399</v>
      </c>
      <c r="V49">
        <f t="shared" si="17"/>
        <v>0.51445267170313647</v>
      </c>
      <c r="W49">
        <f t="shared" si="18"/>
        <v>0.6284951761506048</v>
      </c>
      <c r="X49">
        <f t="shared" si="18"/>
        <v>0.76781832065694267</v>
      </c>
      <c r="Y49">
        <f t="shared" si="18"/>
        <v>0.93802625049134258</v>
      </c>
      <c r="Z49">
        <f t="shared" si="18"/>
        <v>1.1459654229896639</v>
      </c>
      <c r="AA49">
        <f t="shared" si="18"/>
        <v>1.4000000000000001</v>
      </c>
      <c r="AB49">
        <f t="shared" si="18"/>
        <v>1.7103482885955088</v>
      </c>
    </row>
    <row r="50" spans="2:28" x14ac:dyDescent="0.25">
      <c r="B50">
        <f t="shared" si="15"/>
        <v>15</v>
      </c>
      <c r="C50">
        <f t="shared" si="16"/>
        <v>1.9197033209969301E-2</v>
      </c>
      <c r="D50">
        <f t="shared" si="16"/>
        <v>2.2628860629002677E-2</v>
      </c>
      <c r="E50">
        <f t="shared" si="16"/>
        <v>2.6674191150583833E-2</v>
      </c>
      <c r="F50">
        <f t="shared" si="16"/>
        <v>3.1442699886796897E-2</v>
      </c>
      <c r="G50">
        <f t="shared" si="16"/>
        <v>3.7063668419784063E-2</v>
      </c>
      <c r="H50">
        <f t="shared" si="16"/>
        <v>4.3689489823631057E-2</v>
      </c>
      <c r="I50">
        <f t="shared" si="16"/>
        <v>5.1499800274229915E-2</v>
      </c>
      <c r="J50">
        <f t="shared" si="16"/>
        <v>6.0706349261396404E-2</v>
      </c>
      <c r="K50">
        <f t="shared" si="16"/>
        <v>7.155874044215893E-2</v>
      </c>
      <c r="L50">
        <f t="shared" si="16"/>
        <v>8.4351198778552364E-2</v>
      </c>
      <c r="M50">
        <f t="shared" si="17"/>
        <v>9.9430547427396682E-2</v>
      </c>
      <c r="N50">
        <f t="shared" si="17"/>
        <v>0.11720561064777141</v>
      </c>
      <c r="O50">
        <f t="shared" si="17"/>
        <v>0.13815829765342225</v>
      </c>
      <c r="P50">
        <f t="shared" si="17"/>
        <v>0.16579427116890325</v>
      </c>
      <c r="Q50">
        <f t="shared" si="17"/>
        <v>0.20254710568048098</v>
      </c>
      <c r="R50">
        <f t="shared" si="17"/>
        <v>0.24744721111470308</v>
      </c>
      <c r="S50">
        <f t="shared" si="17"/>
        <v>0.30230065289126001</v>
      </c>
      <c r="T50">
        <f t="shared" si="17"/>
        <v>0.36931386022419394</v>
      </c>
      <c r="U50">
        <f t="shared" si="17"/>
        <v>0.45118237770646502</v>
      </c>
      <c r="V50">
        <f t="shared" si="17"/>
        <v>0.55119929111050336</v>
      </c>
      <c r="W50">
        <f t="shared" si="18"/>
        <v>0.67338768873279087</v>
      </c>
      <c r="X50">
        <f t="shared" si="18"/>
        <v>0.82266248641815287</v>
      </c>
      <c r="Y50">
        <f t="shared" si="18"/>
        <v>1.0050281255264386</v>
      </c>
      <c r="Z50">
        <f t="shared" si="18"/>
        <v>1.2278200960603542</v>
      </c>
      <c r="AA50">
        <f t="shared" si="18"/>
        <v>1.5</v>
      </c>
      <c r="AB50">
        <f t="shared" si="18"/>
        <v>1.8325160234951881</v>
      </c>
    </row>
    <row r="51" spans="2:28" x14ac:dyDescent="0.25">
      <c r="B51">
        <f t="shared" si="15"/>
        <v>16</v>
      </c>
      <c r="C51">
        <f t="shared" si="16"/>
        <v>2.2231927909970198E-2</v>
      </c>
      <c r="D51">
        <f t="shared" si="16"/>
        <v>2.6206299311265023E-2</v>
      </c>
      <c r="E51">
        <f t="shared" si="16"/>
        <v>3.0891163662132001E-2</v>
      </c>
      <c r="F51">
        <f t="shared" si="16"/>
        <v>3.6413534817196606E-2</v>
      </c>
      <c r="G51">
        <f t="shared" si="16"/>
        <v>4.2923132724475614E-2</v>
      </c>
      <c r="H51">
        <f t="shared" si="16"/>
        <v>5.059644256269407E-2</v>
      </c>
      <c r="I51">
        <f t="shared" si="16"/>
        <v>5.9641499525039041E-2</v>
      </c>
      <c r="J51">
        <f t="shared" si="16"/>
        <v>7.0303528972172666E-2</v>
      </c>
      <c r="K51">
        <f t="shared" si="16"/>
        <v>8.2871594867699391E-2</v>
      </c>
      <c r="L51">
        <f t="shared" si="16"/>
        <v>9.7686436745365257E-2</v>
      </c>
      <c r="M51">
        <f t="shared" si="17"/>
        <v>0.11514970768018433</v>
      </c>
      <c r="N51">
        <f t="shared" si="17"/>
        <v>0.13573486371905152</v>
      </c>
      <c r="O51">
        <f t="shared" si="17"/>
        <v>0.16</v>
      </c>
      <c r="P51">
        <f t="shared" si="17"/>
        <v>0.19546837583948673</v>
      </c>
      <c r="Q51">
        <f t="shared" si="17"/>
        <v>0.23879928720829274</v>
      </c>
      <c r="R51">
        <f t="shared" si="17"/>
        <v>0.29173568013895063</v>
      </c>
      <c r="S51">
        <f t="shared" si="17"/>
        <v>0.35640687231992924</v>
      </c>
      <c r="T51">
        <f t="shared" si="17"/>
        <v>0.43541420294004929</v>
      </c>
      <c r="U51">
        <f t="shared" si="17"/>
        <v>0.53193566916335067</v>
      </c>
      <c r="V51">
        <f t="shared" si="17"/>
        <v>0.64985375814031687</v>
      </c>
      <c r="W51">
        <f t="shared" si="18"/>
        <v>0.79391161648046449</v>
      </c>
      <c r="X51">
        <f t="shared" si="18"/>
        <v>0.96990383895961207</v>
      </c>
      <c r="Y51">
        <f t="shared" si="18"/>
        <v>1.1849095507619902</v>
      </c>
      <c r="Z51">
        <f t="shared" si="18"/>
        <v>1.4475771587758877</v>
      </c>
      <c r="AA51">
        <f t="shared" si="18"/>
        <v>1.768472225801635</v>
      </c>
      <c r="AB51">
        <f t="shared" si="18"/>
        <v>2.1605024605917973</v>
      </c>
    </row>
    <row r="52" spans="2:28" x14ac:dyDescent="0.25">
      <c r="B52">
        <f t="shared" si="15"/>
        <v>17</v>
      </c>
      <c r="C52">
        <f t="shared" si="16"/>
        <v>2.3621423404343336E-2</v>
      </c>
      <c r="D52">
        <f t="shared" si="16"/>
        <v>2.7844193018219086E-2</v>
      </c>
      <c r="E52">
        <f t="shared" si="16"/>
        <v>3.2821861391015249E-2</v>
      </c>
      <c r="F52">
        <f t="shared" si="16"/>
        <v>3.8689380743271391E-2</v>
      </c>
      <c r="G52">
        <f t="shared" si="16"/>
        <v>4.5605828519755337E-2</v>
      </c>
      <c r="H52">
        <f t="shared" si="16"/>
        <v>5.3758720222862447E-2</v>
      </c>
      <c r="I52">
        <f t="shared" si="16"/>
        <v>6.3369093245353975E-2</v>
      </c>
      <c r="J52">
        <f t="shared" si="16"/>
        <v>7.4697499532933462E-2</v>
      </c>
      <c r="K52">
        <f t="shared" si="16"/>
        <v>8.8051069546930608E-2</v>
      </c>
      <c r="L52">
        <f t="shared" si="16"/>
        <v>0.10379183904195058</v>
      </c>
      <c r="M52">
        <f t="shared" si="17"/>
        <v>0.12234656441019585</v>
      </c>
      <c r="N52">
        <f t="shared" si="17"/>
        <v>0.14421829270149225</v>
      </c>
      <c r="O52">
        <f t="shared" si="17"/>
        <v>0.17</v>
      </c>
      <c r="P52">
        <f t="shared" si="17"/>
        <v>0.20768514932945464</v>
      </c>
      <c r="Q52">
        <f t="shared" si="17"/>
        <v>0.25372424265881105</v>
      </c>
      <c r="R52">
        <f t="shared" si="17"/>
        <v>0.30996916014763504</v>
      </c>
      <c r="S52">
        <f t="shared" si="17"/>
        <v>0.3786823018399248</v>
      </c>
      <c r="T52">
        <f t="shared" si="17"/>
        <v>0.46262759062380238</v>
      </c>
      <c r="U52">
        <f t="shared" si="17"/>
        <v>0.56518164848606012</v>
      </c>
      <c r="V52">
        <f t="shared" si="17"/>
        <v>0.69046961802408668</v>
      </c>
      <c r="W52">
        <f t="shared" si="18"/>
        <v>0.84353109251049352</v>
      </c>
      <c r="X52">
        <f t="shared" si="18"/>
        <v>1.0305228288945878</v>
      </c>
      <c r="Y52">
        <f t="shared" si="18"/>
        <v>1.2589663976846146</v>
      </c>
      <c r="Z52">
        <f t="shared" si="18"/>
        <v>1.5380507311993807</v>
      </c>
      <c r="AA52">
        <f t="shared" si="18"/>
        <v>1.8790017399142371</v>
      </c>
      <c r="AB52">
        <f t="shared" si="18"/>
        <v>2.2955338643787848</v>
      </c>
    </row>
    <row r="53" spans="2:28" x14ac:dyDescent="0.25">
      <c r="B53">
        <f t="shared" si="15"/>
        <v>18</v>
      </c>
      <c r="C53">
        <f t="shared" si="16"/>
        <v>2.7154632754803214E-2</v>
      </c>
      <c r="D53">
        <f t="shared" si="16"/>
        <v>3.2009029380700604E-2</v>
      </c>
      <c r="E53">
        <f t="shared" si="16"/>
        <v>3.7731239864156274E-2</v>
      </c>
      <c r="F53">
        <f t="shared" si="16"/>
        <v>4.4476402103740875E-2</v>
      </c>
      <c r="G53">
        <f t="shared" si="16"/>
        <v>5.2427387788357267E-2</v>
      </c>
      <c r="H53">
        <f t="shared" si="16"/>
        <v>6.1799760329075894E-2</v>
      </c>
      <c r="I53">
        <f t="shared" si="16"/>
        <v>7.2847619113675682E-2</v>
      </c>
      <c r="J53">
        <f t="shared" si="16"/>
        <v>8.5870488530590719E-2</v>
      </c>
      <c r="K53">
        <f t="shared" si="16"/>
        <v>0.10122143853426284</v>
      </c>
      <c r="L53">
        <f t="shared" si="16"/>
        <v>0.11931665691287602</v>
      </c>
      <c r="M53">
        <f t="shared" si="17"/>
        <v>0.1406467327773257</v>
      </c>
      <c r="N53">
        <f t="shared" si="17"/>
        <v>0.16578995718410669</v>
      </c>
      <c r="O53">
        <f t="shared" si="17"/>
        <v>0.19895312540268389</v>
      </c>
      <c r="P53">
        <f t="shared" si="17"/>
        <v>0.24305652681657719</v>
      </c>
      <c r="Q53">
        <f t="shared" si="17"/>
        <v>0.29693665333764369</v>
      </c>
      <c r="R53">
        <f t="shared" si="17"/>
        <v>0.36276078346951202</v>
      </c>
      <c r="S53">
        <f t="shared" si="17"/>
        <v>0.4431766322690327</v>
      </c>
      <c r="T53">
        <f t="shared" si="17"/>
        <v>0.54141885324775796</v>
      </c>
      <c r="U53">
        <f t="shared" si="17"/>
        <v>0.66143914933260406</v>
      </c>
      <c r="V53">
        <f t="shared" si="17"/>
        <v>0.80806522647934909</v>
      </c>
      <c r="W53">
        <f t="shared" si="18"/>
        <v>0.98719498370178349</v>
      </c>
      <c r="X53">
        <f t="shared" si="18"/>
        <v>1.2060337506317262</v>
      </c>
      <c r="Y53">
        <f t="shared" si="18"/>
        <v>1.473384115272425</v>
      </c>
      <c r="Z53">
        <f t="shared" si="18"/>
        <v>1.8</v>
      </c>
      <c r="AA53">
        <f t="shared" si="18"/>
        <v>2.1990192281942256</v>
      </c>
      <c r="AB53">
        <f t="shared" si="18"/>
        <v>2.6864919810932952</v>
      </c>
    </row>
    <row r="54" spans="2:28" x14ac:dyDescent="0.25">
      <c r="B54">
        <f t="shared" si="15"/>
        <v>19</v>
      </c>
      <c r="C54">
        <f t="shared" si="16"/>
        <v>2.866322346340339E-2</v>
      </c>
      <c r="D54">
        <f t="shared" si="16"/>
        <v>3.3787308790739524E-2</v>
      </c>
      <c r="E54">
        <f t="shared" si="16"/>
        <v>3.9827419856609397E-2</v>
      </c>
      <c r="F54">
        <f t="shared" si="16"/>
        <v>4.6947313331726477E-2</v>
      </c>
      <c r="G54">
        <f t="shared" si="16"/>
        <v>5.5340020443266004E-2</v>
      </c>
      <c r="H54">
        <f t="shared" si="16"/>
        <v>6.5233080347357891E-2</v>
      </c>
      <c r="I54">
        <f t="shared" si="16"/>
        <v>7.6894709064435449E-2</v>
      </c>
      <c r="J54">
        <f t="shared" si="16"/>
        <v>9.0641071226734649E-2</v>
      </c>
      <c r="K54">
        <f t="shared" si="16"/>
        <v>0.10684485178616633</v>
      </c>
      <c r="L54">
        <f t="shared" si="16"/>
        <v>0.12594536007470244</v>
      </c>
      <c r="M54">
        <f t="shared" si="17"/>
        <v>0.1484604401538438</v>
      </c>
      <c r="N54">
        <f t="shared" si="17"/>
        <v>0.1750005103610015</v>
      </c>
      <c r="O54">
        <f t="shared" si="17"/>
        <v>0.21000607681394412</v>
      </c>
      <c r="P54">
        <f t="shared" si="17"/>
        <v>0.2565596671952759</v>
      </c>
      <c r="Q54">
        <f t="shared" si="17"/>
        <v>0.31343313407862389</v>
      </c>
      <c r="R54">
        <f t="shared" si="17"/>
        <v>0.38291416032892933</v>
      </c>
      <c r="S54">
        <f t="shared" si="17"/>
        <v>0.46779755628397895</v>
      </c>
      <c r="T54">
        <f t="shared" si="17"/>
        <v>0.57149767842818899</v>
      </c>
      <c r="U54">
        <f t="shared" si="17"/>
        <v>0.69818576873997096</v>
      </c>
      <c r="V54">
        <f t="shared" si="17"/>
        <v>0.85295773906153516</v>
      </c>
      <c r="W54">
        <f t="shared" si="18"/>
        <v>1.0420391494629937</v>
      </c>
      <c r="X54">
        <f t="shared" si="18"/>
        <v>1.273035625666822</v>
      </c>
      <c r="Y54">
        <f t="shared" si="18"/>
        <v>1.5552387883431154</v>
      </c>
      <c r="Z54">
        <f t="shared" si="18"/>
        <v>1.9000000000000001</v>
      </c>
      <c r="AA54">
        <f t="shared" si="18"/>
        <v>2.321186963093905</v>
      </c>
      <c r="AB54">
        <f t="shared" si="18"/>
        <v>2.8357415355984781</v>
      </c>
    </row>
    <row r="55" spans="2:28" x14ac:dyDescent="0.25">
      <c r="B55">
        <f t="shared" si="15"/>
        <v>20</v>
      </c>
      <c r="C55">
        <f t="shared" si="16"/>
        <v>3.2757874139081281E-2</v>
      </c>
      <c r="D55">
        <f t="shared" si="16"/>
        <v>3.8613954577665005E-2</v>
      </c>
      <c r="E55">
        <f t="shared" si="16"/>
        <v>4.551691852149576E-2</v>
      </c>
      <c r="F55">
        <f t="shared" si="16"/>
        <v>5.3653915905594519E-2</v>
      </c>
      <c r="G55">
        <f t="shared" si="16"/>
        <v>6.3245553203367583E-2</v>
      </c>
      <c r="H55">
        <f t="shared" si="16"/>
        <v>7.4551874406298804E-2</v>
      </c>
      <c r="I55">
        <f t="shared" si="16"/>
        <v>8.7879411215215836E-2</v>
      </c>
      <c r="J55">
        <f t="shared" si="16"/>
        <v>0.10358949358462424</v>
      </c>
      <c r="K55">
        <f t="shared" si="16"/>
        <v>0.12210804593170657</v>
      </c>
      <c r="L55">
        <f t="shared" si="16"/>
        <v>0.14393713460023042</v>
      </c>
      <c r="M55">
        <f t="shared" si="17"/>
        <v>0.1696685796488144</v>
      </c>
      <c r="N55">
        <f t="shared" si="17"/>
        <v>0.2</v>
      </c>
      <c r="O55">
        <f t="shared" si="17"/>
        <v>0.24433546979935841</v>
      </c>
      <c r="P55">
        <f t="shared" si="17"/>
        <v>0.29849910901036592</v>
      </c>
      <c r="Q55">
        <f t="shared" si="17"/>
        <v>0.36466960017368827</v>
      </c>
      <c r="R55">
        <f t="shared" si="17"/>
        <v>0.44550859039991153</v>
      </c>
      <c r="S55">
        <f t="shared" si="17"/>
        <v>0.54426775367506164</v>
      </c>
      <c r="T55">
        <f t="shared" si="17"/>
        <v>0.66491958645418836</v>
      </c>
      <c r="U55">
        <f t="shared" si="17"/>
        <v>0.81231719767539612</v>
      </c>
      <c r="V55">
        <f t="shared" si="17"/>
        <v>0.99238952060058061</v>
      </c>
      <c r="W55">
        <f t="shared" si="18"/>
        <v>1.2123797986995151</v>
      </c>
      <c r="X55">
        <f t="shared" si="18"/>
        <v>1.4811369384524877</v>
      </c>
      <c r="Y55">
        <f t="shared" si="18"/>
        <v>1.8094714484698595</v>
      </c>
      <c r="Z55">
        <f t="shared" si="18"/>
        <v>2.2105902822520438</v>
      </c>
      <c r="AA55">
        <f t="shared" si="18"/>
        <v>2.7006280757397465</v>
      </c>
      <c r="AB55">
        <f t="shared" si="18"/>
        <v>3.2992961481960421</v>
      </c>
    </row>
    <row r="56" spans="2:28" x14ac:dyDescent="0.25">
      <c r="B56">
        <f t="shared" si="15"/>
        <v>21</v>
      </c>
      <c r="C56">
        <f t="shared" ref="C56:L65" si="19">VLOOKUP(C$35+$B56/2,maleTable,4,TRUE) * $B56</f>
        <v>3.439576784603534E-2</v>
      </c>
      <c r="D56">
        <f t="shared" si="19"/>
        <v>4.0544652306548253E-2</v>
      </c>
      <c r="E56">
        <f t="shared" si="19"/>
        <v>4.7792764447570545E-2</v>
      </c>
      <c r="F56">
        <f t="shared" si="19"/>
        <v>5.6336611700874242E-2</v>
      </c>
      <c r="G56">
        <f t="shared" si="19"/>
        <v>6.6407830863535966E-2</v>
      </c>
      <c r="H56">
        <f t="shared" si="19"/>
        <v>7.8279468126613738E-2</v>
      </c>
      <c r="I56">
        <f t="shared" si="19"/>
        <v>9.2273381775976618E-2</v>
      </c>
      <c r="J56">
        <f t="shared" si="19"/>
        <v>0.10876896826385545</v>
      </c>
      <c r="K56">
        <f t="shared" si="19"/>
        <v>0.12821344822829189</v>
      </c>
      <c r="L56">
        <f t="shared" si="19"/>
        <v>0.15113399133024194</v>
      </c>
      <c r="M56">
        <f t="shared" ref="M56:V65" si="20">VLOOKUP(M$35+$B56/2,maleTable,4,TRUE) * $B56</f>
        <v>0.17815200863125513</v>
      </c>
      <c r="N56">
        <f t="shared" si="20"/>
        <v>0.21</v>
      </c>
      <c r="O56">
        <f t="shared" si="20"/>
        <v>0.25655224328932635</v>
      </c>
      <c r="P56">
        <f t="shared" si="20"/>
        <v>0.31342406446088422</v>
      </c>
      <c r="Q56">
        <f t="shared" si="20"/>
        <v>0.38290308018237268</v>
      </c>
      <c r="R56">
        <f t="shared" si="20"/>
        <v>0.46778401991990715</v>
      </c>
      <c r="S56">
        <f t="shared" si="20"/>
        <v>0.57148114135881467</v>
      </c>
      <c r="T56">
        <f t="shared" si="20"/>
        <v>0.6981655657768977</v>
      </c>
      <c r="U56">
        <f t="shared" si="20"/>
        <v>0.85293305755916593</v>
      </c>
      <c r="V56">
        <f t="shared" si="20"/>
        <v>1.0420089966306096</v>
      </c>
      <c r="W56">
        <f t="shared" ref="W56:AB65" si="21">VLOOKUP(W$35+$B56/2,maleTable,4,TRUE) * $B56</f>
        <v>1.2729987886344909</v>
      </c>
      <c r="X56">
        <f t="shared" si="21"/>
        <v>1.5551937853751121</v>
      </c>
      <c r="Y56">
        <f t="shared" si="21"/>
        <v>1.8999450208933526</v>
      </c>
      <c r="Z56">
        <f t="shared" si="21"/>
        <v>2.3211197963646457</v>
      </c>
      <c r="AA56">
        <f t="shared" si="21"/>
        <v>2.835659479526734</v>
      </c>
      <c r="AB56">
        <f t="shared" si="21"/>
        <v>3.4642609556058441</v>
      </c>
    </row>
    <row r="57" spans="2:28" x14ac:dyDescent="0.25">
      <c r="B57">
        <f t="shared" si="15"/>
        <v>22</v>
      </c>
      <c r="C57">
        <f t="shared" si="19"/>
        <v>3.9122147020856292E-2</v>
      </c>
      <c r="D57">
        <f t="shared" si="19"/>
        <v>4.6115959833968781E-2</v>
      </c>
      <c r="E57">
        <f t="shared" si="19"/>
        <v>5.436004701568329E-2</v>
      </c>
      <c r="F57">
        <f t="shared" si="19"/>
        <v>6.4077918407992221E-2</v>
      </c>
      <c r="G57">
        <f t="shared" si="19"/>
        <v>7.5533040402203877E-2</v>
      </c>
      <c r="H57">
        <f t="shared" si="19"/>
        <v>8.903597891671472E-2</v>
      </c>
      <c r="I57">
        <f t="shared" si="19"/>
        <v>0.10495281931516644</v>
      </c>
      <c r="J57">
        <f t="shared" si="19"/>
        <v>0.12371509154187681</v>
      </c>
      <c r="K57">
        <f t="shared" si="19"/>
        <v>0.14583146956018178</v>
      </c>
      <c r="L57">
        <f t="shared" si="19"/>
        <v>0.17190156228339806</v>
      </c>
      <c r="M57">
        <f t="shared" si="20"/>
        <v>0.20263216989168595</v>
      </c>
      <c r="N57">
        <f t="shared" si="20"/>
        <v>0.24316493104772477</v>
      </c>
      <c r="O57">
        <f t="shared" si="20"/>
        <v>0.29706908833137213</v>
      </c>
      <c r="P57">
        <f t="shared" si="20"/>
        <v>0.36292257630156449</v>
      </c>
      <c r="Q57">
        <f t="shared" si="20"/>
        <v>0.44337429090718133</v>
      </c>
      <c r="R57">
        <f t="shared" si="20"/>
        <v>0.54166032832881772</v>
      </c>
      <c r="S57">
        <f t="shared" si="20"/>
        <v>0.66173415396948199</v>
      </c>
      <c r="T57">
        <f t="shared" si="20"/>
        <v>0.80842562696207165</v>
      </c>
      <c r="U57">
        <f t="shared" si="20"/>
        <v>0.98763527680809327</v>
      </c>
      <c r="V57">
        <f t="shared" si="20"/>
        <v>1.2065716467466243</v>
      </c>
      <c r="W57">
        <f t="shared" si="21"/>
        <v>1.4740412507721099</v>
      </c>
      <c r="X57">
        <f t="shared" si="21"/>
        <v>1.8008028075551861</v>
      </c>
      <c r="Y57">
        <f t="shared" si="21"/>
        <v>2.2000000000000002</v>
      </c>
      <c r="Z57">
        <f t="shared" si="21"/>
        <v>2.6876901677929426</v>
      </c>
      <c r="AA57">
        <f t="shared" si="21"/>
        <v>3.2834901991140275</v>
      </c>
      <c r="AB57">
        <f t="shared" si="21"/>
        <v>4.0113656019105726</v>
      </c>
    </row>
    <row r="58" spans="2:28" x14ac:dyDescent="0.25">
      <c r="B58">
        <f t="shared" si="15"/>
        <v>23</v>
      </c>
      <c r="C58">
        <f t="shared" si="19"/>
        <v>4.0900426430895212E-2</v>
      </c>
      <c r="D58">
        <f t="shared" si="19"/>
        <v>4.8212139826421904E-2</v>
      </c>
      <c r="E58">
        <f t="shared" si="19"/>
        <v>5.6830958243668891E-2</v>
      </c>
      <c r="F58">
        <f t="shared" si="19"/>
        <v>6.6990551062900958E-2</v>
      </c>
      <c r="G58">
        <f t="shared" si="19"/>
        <v>7.8966360420485868E-2</v>
      </c>
      <c r="H58">
        <f t="shared" si="19"/>
        <v>9.3083068867474486E-2</v>
      </c>
      <c r="I58">
        <f t="shared" si="19"/>
        <v>0.10972340201131037</v>
      </c>
      <c r="J58">
        <f t="shared" si="19"/>
        <v>0.12933850479378028</v>
      </c>
      <c r="K58">
        <f t="shared" si="19"/>
        <v>0.15246017272200824</v>
      </c>
      <c r="L58">
        <f t="shared" si="19"/>
        <v>0.17971526965991616</v>
      </c>
      <c r="M58">
        <f t="shared" si="20"/>
        <v>0.21184272306858076</v>
      </c>
      <c r="N58">
        <f t="shared" si="20"/>
        <v>0.25421788245898497</v>
      </c>
      <c r="O58">
        <f t="shared" si="20"/>
        <v>0.31057222871007084</v>
      </c>
      <c r="P58">
        <f t="shared" si="20"/>
        <v>0.37941905704254469</v>
      </c>
      <c r="Q58">
        <f t="shared" si="20"/>
        <v>0.46352766776659865</v>
      </c>
      <c r="R58">
        <f t="shared" si="20"/>
        <v>0.56628125234376403</v>
      </c>
      <c r="S58">
        <f t="shared" si="20"/>
        <v>0.69181297914991302</v>
      </c>
      <c r="T58">
        <f t="shared" si="20"/>
        <v>0.84517224636943855</v>
      </c>
      <c r="U58">
        <f t="shared" si="20"/>
        <v>1.0325277893902793</v>
      </c>
      <c r="V58">
        <f t="shared" si="20"/>
        <v>1.2614158125078345</v>
      </c>
      <c r="W58">
        <f t="shared" si="21"/>
        <v>1.5410431258072057</v>
      </c>
      <c r="X58">
        <f t="shared" si="21"/>
        <v>1.8826574806258765</v>
      </c>
      <c r="Y58">
        <f t="shared" si="21"/>
        <v>2.3000000000000003</v>
      </c>
      <c r="Z58">
        <f t="shared" si="21"/>
        <v>2.8098579026926216</v>
      </c>
      <c r="AA58">
        <f t="shared" si="21"/>
        <v>3.4327397536192104</v>
      </c>
      <c r="AB58">
        <f t="shared" si="21"/>
        <v>4.1937004019974173</v>
      </c>
    </row>
    <row r="59" spans="2:28" x14ac:dyDescent="0.25">
      <c r="B59">
        <f t="shared" si="15"/>
        <v>24</v>
      </c>
      <c r="C59">
        <f t="shared" si="19"/>
        <v>4.6336745493198002E-2</v>
      </c>
      <c r="D59">
        <f t="shared" si="19"/>
        <v>5.4620302225794906E-2</v>
      </c>
      <c r="E59">
        <f t="shared" si="19"/>
        <v>6.4384699086713418E-2</v>
      </c>
      <c r="F59">
        <f t="shared" si="19"/>
        <v>7.5894663844041102E-2</v>
      </c>
      <c r="G59">
        <f t="shared" si="19"/>
        <v>8.9462249287558554E-2</v>
      </c>
      <c r="H59">
        <f t="shared" si="19"/>
        <v>0.10545529345825899</v>
      </c>
      <c r="I59">
        <f t="shared" si="19"/>
        <v>0.12430739230154908</v>
      </c>
      <c r="J59">
        <f t="shared" si="19"/>
        <v>0.14652965511804789</v>
      </c>
      <c r="K59">
        <f t="shared" si="19"/>
        <v>0.17272456152027649</v>
      </c>
      <c r="L59">
        <f t="shared" si="19"/>
        <v>0.20360229557857729</v>
      </c>
      <c r="M59">
        <f t="shared" si="20"/>
        <v>0.24</v>
      </c>
      <c r="N59">
        <f t="shared" si="20"/>
        <v>0.29320256375923009</v>
      </c>
      <c r="O59">
        <f t="shared" si="20"/>
        <v>0.35819893081243914</v>
      </c>
      <c r="P59">
        <f t="shared" si="20"/>
        <v>0.43760352020842597</v>
      </c>
      <c r="Q59">
        <f t="shared" si="20"/>
        <v>0.53461030847989388</v>
      </c>
      <c r="R59">
        <f t="shared" si="20"/>
        <v>0.65312130441007388</v>
      </c>
      <c r="S59">
        <f t="shared" si="20"/>
        <v>0.79790350374502594</v>
      </c>
      <c r="T59">
        <f t="shared" si="20"/>
        <v>0.97478063721047525</v>
      </c>
      <c r="U59">
        <f t="shared" si="20"/>
        <v>1.1908674247206967</v>
      </c>
      <c r="V59">
        <f t="shared" si="20"/>
        <v>1.4548557584394182</v>
      </c>
      <c r="W59">
        <f t="shared" si="21"/>
        <v>1.7773643261429855</v>
      </c>
      <c r="X59">
        <f t="shared" si="21"/>
        <v>2.1713657381638316</v>
      </c>
      <c r="Y59">
        <f t="shared" si="21"/>
        <v>2.6527083387024524</v>
      </c>
      <c r="Z59">
        <f t="shared" si="21"/>
        <v>3.2407536908876962</v>
      </c>
      <c r="AA59">
        <f t="shared" si="21"/>
        <v>3.9591553778352502</v>
      </c>
      <c r="AB59">
        <f t="shared" si="21"/>
        <v>4.8368104462601602</v>
      </c>
    </row>
    <row r="60" spans="2:28" x14ac:dyDescent="0.25">
      <c r="B60">
        <f t="shared" si="15"/>
        <v>25</v>
      </c>
      <c r="C60">
        <f t="shared" si="19"/>
        <v>4.8267443222081249E-2</v>
      </c>
      <c r="D60">
        <f t="shared" si="19"/>
        <v>5.6896148151869698E-2</v>
      </c>
      <c r="E60">
        <f t="shared" si="19"/>
        <v>6.7067394881993148E-2</v>
      </c>
      <c r="F60">
        <f t="shared" si="19"/>
        <v>7.9056941504209485E-2</v>
      </c>
      <c r="G60">
        <f t="shared" si="19"/>
        <v>9.3189843007873502E-2</v>
      </c>
      <c r="H60">
        <f t="shared" si="19"/>
        <v>0.10984926401901979</v>
      </c>
      <c r="I60">
        <f t="shared" si="19"/>
        <v>0.1294868669807803</v>
      </c>
      <c r="J60">
        <f t="shared" si="19"/>
        <v>0.15263505741463321</v>
      </c>
      <c r="K60">
        <f t="shared" si="19"/>
        <v>0.17992141825028801</v>
      </c>
      <c r="L60">
        <f t="shared" si="19"/>
        <v>0.21208572456101801</v>
      </c>
      <c r="M60">
        <f t="shared" si="20"/>
        <v>0.25</v>
      </c>
      <c r="N60">
        <f t="shared" si="20"/>
        <v>0.30541933724919801</v>
      </c>
      <c r="O60">
        <f t="shared" si="20"/>
        <v>0.37312388626295739</v>
      </c>
      <c r="P60">
        <f t="shared" si="20"/>
        <v>0.45583700021711038</v>
      </c>
      <c r="Q60">
        <f t="shared" si="20"/>
        <v>0.55688573799988939</v>
      </c>
      <c r="R60">
        <f t="shared" si="20"/>
        <v>0.68033469209382702</v>
      </c>
      <c r="S60">
        <f t="shared" si="20"/>
        <v>0.8311494830677354</v>
      </c>
      <c r="T60">
        <f t="shared" si="20"/>
        <v>1.0153964970942451</v>
      </c>
      <c r="U60">
        <f t="shared" si="20"/>
        <v>1.2404869007507258</v>
      </c>
      <c r="V60">
        <f t="shared" si="20"/>
        <v>1.5154747483743938</v>
      </c>
      <c r="W60">
        <f t="shared" si="21"/>
        <v>1.8514211730656098</v>
      </c>
      <c r="X60">
        <f t="shared" si="21"/>
        <v>2.2618393105873245</v>
      </c>
      <c r="Y60">
        <f t="shared" si="21"/>
        <v>2.7632378528150547</v>
      </c>
      <c r="Z60">
        <f t="shared" si="21"/>
        <v>3.3757850946746832</v>
      </c>
      <c r="AA60">
        <f t="shared" si="21"/>
        <v>4.1241201852450526</v>
      </c>
      <c r="AB60">
        <f t="shared" si="21"/>
        <v>5.0383442148543338</v>
      </c>
    </row>
    <row r="61" spans="2:28" x14ac:dyDescent="0.25">
      <c r="B61">
        <f t="shared" si="15"/>
        <v>26</v>
      </c>
      <c r="C61">
        <f t="shared" si="19"/>
        <v>5.4500679803781281E-2</v>
      </c>
      <c r="D61">
        <f t="shared" si="19"/>
        <v>6.4243691927625704E-2</v>
      </c>
      <c r="E61">
        <f t="shared" si="19"/>
        <v>7.5728449027627168E-2</v>
      </c>
      <c r="F61">
        <f t="shared" si="19"/>
        <v>8.926632047533184E-2</v>
      </c>
      <c r="G61">
        <f t="shared" si="19"/>
        <v>0.10522433871975377</v>
      </c>
      <c r="H61">
        <f t="shared" si="19"/>
        <v>0.12403515009974214</v>
      </c>
      <c r="I61">
        <f t="shared" si="19"/>
        <v>0.14620874454949076</v>
      </c>
      <c r="J61">
        <f t="shared" si="19"/>
        <v>0.17234628220748757</v>
      </c>
      <c r="K61">
        <f t="shared" si="19"/>
        <v>0.20315639178947045</v>
      </c>
      <c r="L61">
        <f t="shared" si="19"/>
        <v>0.23947438259926523</v>
      </c>
      <c r="M61">
        <f t="shared" si="20"/>
        <v>0.28737673669276564</v>
      </c>
      <c r="N61">
        <f t="shared" si="20"/>
        <v>0.35108164984616702</v>
      </c>
      <c r="O61">
        <f t="shared" si="20"/>
        <v>0.42890849926548535</v>
      </c>
      <c r="P61">
        <f t="shared" si="20"/>
        <v>0.52398779834485065</v>
      </c>
      <c r="Q61">
        <f t="shared" si="20"/>
        <v>0.64014402438860285</v>
      </c>
      <c r="R61">
        <f t="shared" si="20"/>
        <v>0.78204945469120601</v>
      </c>
      <c r="S61">
        <f t="shared" si="20"/>
        <v>0.95541210459153914</v>
      </c>
      <c r="T61">
        <f t="shared" si="20"/>
        <v>1.1672053271368374</v>
      </c>
      <c r="U61">
        <f t="shared" si="20"/>
        <v>1.4259483097914649</v>
      </c>
      <c r="V61">
        <f t="shared" si="20"/>
        <v>1.7420487509124933</v>
      </c>
      <c r="W61">
        <f t="shared" si="21"/>
        <v>2.128221499837947</v>
      </c>
      <c r="X61">
        <f t="shared" si="21"/>
        <v>2.6</v>
      </c>
      <c r="Y61">
        <f t="shared" si="21"/>
        <v>3.1763611073916596</v>
      </c>
      <c r="Z61">
        <f t="shared" si="21"/>
        <v>3.8804884171347598</v>
      </c>
      <c r="AA61">
        <f t="shared" si="21"/>
        <v>4.7407048022579499</v>
      </c>
      <c r="AB61">
        <f t="shared" si="21"/>
        <v>5.791611675198852</v>
      </c>
    </row>
    <row r="62" spans="2:28" x14ac:dyDescent="0.25">
      <c r="B62">
        <f>B61+1</f>
        <v>27</v>
      </c>
      <c r="C62">
        <f t="shared" si="19"/>
        <v>5.6596859796234411E-2</v>
      </c>
      <c r="D62">
        <f t="shared" si="19"/>
        <v>6.6714603155611313E-2</v>
      </c>
      <c r="E62">
        <f t="shared" si="19"/>
        <v>7.8641081682535904E-2</v>
      </c>
      <c r="F62">
        <f t="shared" si="19"/>
        <v>9.2699640493613844E-2</v>
      </c>
      <c r="G62">
        <f t="shared" si="19"/>
        <v>0.10927142867051352</v>
      </c>
      <c r="H62">
        <f t="shared" si="19"/>
        <v>0.12880573279588609</v>
      </c>
      <c r="I62">
        <f t="shared" si="19"/>
        <v>0.15183215780139425</v>
      </c>
      <c r="J62">
        <f t="shared" si="19"/>
        <v>0.17897498536931403</v>
      </c>
      <c r="K62">
        <f t="shared" si="19"/>
        <v>0.21097009916598855</v>
      </c>
      <c r="L62">
        <f t="shared" si="19"/>
        <v>0.24868493577616005</v>
      </c>
      <c r="M62">
        <f t="shared" si="20"/>
        <v>0.29842968810402587</v>
      </c>
      <c r="N62">
        <f t="shared" si="20"/>
        <v>0.36458479022486578</v>
      </c>
      <c r="O62">
        <f t="shared" si="20"/>
        <v>0.44540498000646556</v>
      </c>
      <c r="P62">
        <f t="shared" si="20"/>
        <v>0.54414117520426797</v>
      </c>
      <c r="Q62">
        <f t="shared" si="20"/>
        <v>0.66476494840354905</v>
      </c>
      <c r="R62">
        <f t="shared" si="20"/>
        <v>0.81212827987163705</v>
      </c>
      <c r="S62">
        <f t="shared" si="20"/>
        <v>0.99215872399890603</v>
      </c>
      <c r="T62">
        <f t="shared" si="20"/>
        <v>1.2120978397190236</v>
      </c>
      <c r="U62">
        <f t="shared" si="20"/>
        <v>1.4807924755526751</v>
      </c>
      <c r="V62">
        <f t="shared" si="20"/>
        <v>1.8090506259475894</v>
      </c>
      <c r="W62">
        <f t="shared" si="21"/>
        <v>2.2100761729086376</v>
      </c>
      <c r="X62">
        <f t="shared" si="21"/>
        <v>2.7</v>
      </c>
      <c r="Y62">
        <f t="shared" si="21"/>
        <v>3.2985288422913386</v>
      </c>
      <c r="Z62">
        <f t="shared" si="21"/>
        <v>4.0297379716399426</v>
      </c>
      <c r="AA62">
        <f t="shared" si="21"/>
        <v>4.9230396023447938</v>
      </c>
      <c r="AB62">
        <f t="shared" si="21"/>
        <v>6.0143659703988082</v>
      </c>
    </row>
    <row r="63" spans="2:28" x14ac:dyDescent="0.25">
      <c r="B63">
        <f t="shared" ref="B63:B65" si="22">B62+1</f>
        <v>28</v>
      </c>
      <c r="C63">
        <f t="shared" si="19"/>
        <v>6.3723685930094059E-2</v>
      </c>
      <c r="D63">
        <f t="shared" si="19"/>
        <v>7.5115482267832323E-2</v>
      </c>
      <c r="E63">
        <f t="shared" si="19"/>
        <v>8.8543774484714621E-2</v>
      </c>
      <c r="F63">
        <f t="shared" si="19"/>
        <v>0.10437262416881832</v>
      </c>
      <c r="G63">
        <f t="shared" si="19"/>
        <v>0.12303117570130216</v>
      </c>
      <c r="H63">
        <f t="shared" si="19"/>
        <v>0.14502529101847395</v>
      </c>
      <c r="I63">
        <f t="shared" si="19"/>
        <v>0.1709512643043892</v>
      </c>
      <c r="J63">
        <f t="shared" si="19"/>
        <v>0.20151198844032259</v>
      </c>
      <c r="K63">
        <f t="shared" si="19"/>
        <v>0.23753601150834017</v>
      </c>
      <c r="L63">
        <f t="shared" si="19"/>
        <v>0.28000000000000003</v>
      </c>
      <c r="M63">
        <f t="shared" si="20"/>
        <v>0.34206965771910181</v>
      </c>
      <c r="N63">
        <f t="shared" si="20"/>
        <v>0.41789875261451231</v>
      </c>
      <c r="O63">
        <f t="shared" si="20"/>
        <v>0.51053744024316361</v>
      </c>
      <c r="P63">
        <f t="shared" si="20"/>
        <v>0.62371202655987612</v>
      </c>
      <c r="Q63">
        <f t="shared" si="20"/>
        <v>0.76197485514508623</v>
      </c>
      <c r="R63">
        <f t="shared" si="20"/>
        <v>0.93088742103586364</v>
      </c>
      <c r="S63">
        <f t="shared" si="20"/>
        <v>1.1372440767455545</v>
      </c>
      <c r="T63">
        <f t="shared" si="20"/>
        <v>1.3893453288408129</v>
      </c>
      <c r="U63">
        <f t="shared" si="20"/>
        <v>1.697331718179321</v>
      </c>
      <c r="V63">
        <f t="shared" si="20"/>
        <v>2.073591713833483</v>
      </c>
      <c r="W63">
        <f t="shared" si="21"/>
        <v>2.5332600278578035</v>
      </c>
      <c r="X63">
        <f t="shared" si="21"/>
        <v>3.0948263951528614</v>
      </c>
      <c r="Y63">
        <f t="shared" si="21"/>
        <v>3.7808793060356454</v>
      </c>
      <c r="Z63">
        <f t="shared" si="21"/>
        <v>4.6190146074744591</v>
      </c>
      <c r="AA63">
        <f t="shared" si="21"/>
        <v>5.6429455206368537</v>
      </c>
      <c r="AB63">
        <f t="shared" si="21"/>
        <v>6.8938587241849518</v>
      </c>
    </row>
    <row r="64" spans="2:28" x14ac:dyDescent="0.25">
      <c r="B64">
        <f t="shared" si="22"/>
        <v>29</v>
      </c>
      <c r="C64">
        <f t="shared" si="19"/>
        <v>6.5999531856168844E-2</v>
      </c>
      <c r="D64">
        <f t="shared" si="19"/>
        <v>7.7798178063112053E-2</v>
      </c>
      <c r="E64">
        <f t="shared" si="19"/>
        <v>9.1706052144883005E-2</v>
      </c>
      <c r="F64">
        <f t="shared" si="19"/>
        <v>0.10810021788913327</v>
      </c>
      <c r="G64">
        <f t="shared" si="19"/>
        <v>0.12742514626206294</v>
      </c>
      <c r="H64">
        <f t="shared" si="19"/>
        <v>0.15020476569770513</v>
      </c>
      <c r="I64">
        <f t="shared" si="19"/>
        <v>0.17705666660097452</v>
      </c>
      <c r="J64">
        <f t="shared" si="19"/>
        <v>0.20870884517033408</v>
      </c>
      <c r="K64">
        <f t="shared" si="19"/>
        <v>0.24601944049078089</v>
      </c>
      <c r="L64">
        <f t="shared" si="19"/>
        <v>0.28999999999999998</v>
      </c>
      <c r="M64">
        <f t="shared" si="20"/>
        <v>0.35428643120906972</v>
      </c>
      <c r="N64">
        <f t="shared" si="20"/>
        <v>0.43282370806503062</v>
      </c>
      <c r="O64">
        <f t="shared" si="20"/>
        <v>0.52877092025184802</v>
      </c>
      <c r="P64">
        <f t="shared" si="20"/>
        <v>0.64598745607987174</v>
      </c>
      <c r="Q64">
        <f t="shared" si="20"/>
        <v>0.78918824282883937</v>
      </c>
      <c r="R64">
        <f t="shared" si="20"/>
        <v>0.96413340035857309</v>
      </c>
      <c r="S64">
        <f t="shared" si="20"/>
        <v>1.1778599366293243</v>
      </c>
      <c r="T64">
        <f t="shared" si="20"/>
        <v>1.4389648048708419</v>
      </c>
      <c r="U64">
        <f t="shared" si="20"/>
        <v>1.7579507081142969</v>
      </c>
      <c r="V64">
        <f t="shared" si="20"/>
        <v>2.1476485607561071</v>
      </c>
      <c r="W64">
        <f t="shared" si="21"/>
        <v>2.6237336002812963</v>
      </c>
      <c r="X64">
        <f t="shared" si="21"/>
        <v>3.2053559092654633</v>
      </c>
      <c r="Y64">
        <f t="shared" si="21"/>
        <v>3.9159107098226325</v>
      </c>
      <c r="Z64">
        <f t="shared" si="21"/>
        <v>4.7839794148842607</v>
      </c>
      <c r="AA64">
        <f t="shared" si="21"/>
        <v>5.8444792892310273</v>
      </c>
      <c r="AB64">
        <f t="shared" si="21"/>
        <v>7.1400679643344152</v>
      </c>
    </row>
    <row r="65" spans="2:28" x14ac:dyDescent="0.25">
      <c r="B65">
        <f t="shared" si="22"/>
        <v>30</v>
      </c>
      <c r="C65">
        <f t="shared" si="19"/>
        <v>7.4127336839568125E-2</v>
      </c>
      <c r="D65">
        <f t="shared" si="19"/>
        <v>8.7378979647262114E-2</v>
      </c>
      <c r="E65">
        <f t="shared" si="19"/>
        <v>0.10299960054845983</v>
      </c>
      <c r="F65">
        <f t="shared" si="19"/>
        <v>0.12141269852279281</v>
      </c>
      <c r="G65">
        <f t="shared" si="19"/>
        <v>0.14311748088431786</v>
      </c>
      <c r="H65">
        <f t="shared" si="19"/>
        <v>0.16870239755710473</v>
      </c>
      <c r="I65">
        <f t="shared" si="19"/>
        <v>0.19886109485479336</v>
      </c>
      <c r="J65">
        <f t="shared" si="19"/>
        <v>0.23441122129554282</v>
      </c>
      <c r="K65">
        <f t="shared" si="19"/>
        <v>0.27631659530684449</v>
      </c>
      <c r="L65">
        <f t="shared" si="19"/>
        <v>0.33158854233780649</v>
      </c>
      <c r="M65">
        <f t="shared" si="20"/>
        <v>0.40509421136096196</v>
      </c>
      <c r="N65">
        <f t="shared" si="20"/>
        <v>0.49489442222940616</v>
      </c>
      <c r="O65">
        <f t="shared" si="20"/>
        <v>0.60460130578252003</v>
      </c>
      <c r="P65">
        <f t="shared" si="20"/>
        <v>0.73862772044838787</v>
      </c>
      <c r="Q65">
        <f t="shared" si="20"/>
        <v>0.90236475541293004</v>
      </c>
      <c r="R65">
        <f t="shared" si="20"/>
        <v>1.1023985822210067</v>
      </c>
      <c r="S65">
        <f t="shared" si="20"/>
        <v>1.3467753774655817</v>
      </c>
      <c r="T65">
        <f t="shared" si="20"/>
        <v>1.6453249728363057</v>
      </c>
      <c r="U65">
        <f t="shared" si="20"/>
        <v>2.0100562510528772</v>
      </c>
      <c r="V65">
        <f t="shared" si="20"/>
        <v>2.4556401921207085</v>
      </c>
      <c r="W65">
        <f t="shared" si="21"/>
        <v>3</v>
      </c>
      <c r="X65">
        <f t="shared" si="21"/>
        <v>3.6650320469903761</v>
      </c>
      <c r="Y65">
        <f t="shared" si="21"/>
        <v>4.4774866351554916</v>
      </c>
      <c r="Z65">
        <f t="shared" si="21"/>
        <v>5.4700440026053263</v>
      </c>
      <c r="AA65">
        <f t="shared" si="21"/>
        <v>6.6826288559986757</v>
      </c>
      <c r="AB65">
        <f t="shared" si="21"/>
        <v>8.1640163051259247</v>
      </c>
    </row>
    <row r="67" spans="2:28" x14ac:dyDescent="0.25">
      <c r="B67" s="5" t="s">
        <v>10</v>
      </c>
    </row>
    <row r="68" spans="2:28" x14ac:dyDescent="0.25">
      <c r="C68">
        <v>30</v>
      </c>
      <c r="D68">
        <f>C68+2</f>
        <v>32</v>
      </c>
      <c r="E68">
        <f t="shared" ref="E68:AB68" si="23">D68+2</f>
        <v>34</v>
      </c>
      <c r="F68">
        <f t="shared" si="23"/>
        <v>36</v>
      </c>
      <c r="G68">
        <f t="shared" si="23"/>
        <v>38</v>
      </c>
      <c r="H68">
        <f t="shared" si="23"/>
        <v>40</v>
      </c>
      <c r="I68">
        <f t="shared" si="23"/>
        <v>42</v>
      </c>
      <c r="J68">
        <f t="shared" si="23"/>
        <v>44</v>
      </c>
      <c r="K68">
        <f t="shared" si="23"/>
        <v>46</v>
      </c>
      <c r="L68">
        <f t="shared" si="23"/>
        <v>48</v>
      </c>
      <c r="M68">
        <f t="shared" si="23"/>
        <v>50</v>
      </c>
      <c r="N68">
        <f t="shared" si="23"/>
        <v>52</v>
      </c>
      <c r="O68">
        <f t="shared" si="23"/>
        <v>54</v>
      </c>
      <c r="P68">
        <f t="shared" si="23"/>
        <v>56</v>
      </c>
      <c r="Q68">
        <f t="shared" si="23"/>
        <v>58</v>
      </c>
      <c r="R68">
        <f t="shared" si="23"/>
        <v>60</v>
      </c>
      <c r="S68">
        <f t="shared" si="23"/>
        <v>62</v>
      </c>
      <c r="T68">
        <f t="shared" si="23"/>
        <v>64</v>
      </c>
      <c r="U68">
        <f t="shared" si="23"/>
        <v>66</v>
      </c>
      <c r="V68">
        <f t="shared" si="23"/>
        <v>68</v>
      </c>
      <c r="W68">
        <f t="shared" si="23"/>
        <v>70</v>
      </c>
      <c r="X68">
        <f t="shared" si="23"/>
        <v>72</v>
      </c>
      <c r="Y68">
        <f t="shared" si="23"/>
        <v>74</v>
      </c>
      <c r="Z68">
        <f t="shared" si="23"/>
        <v>76</v>
      </c>
      <c r="AA68">
        <f t="shared" si="23"/>
        <v>78</v>
      </c>
      <c r="AB68">
        <f t="shared" si="23"/>
        <v>80</v>
      </c>
    </row>
    <row r="69" spans="2:28" x14ac:dyDescent="0.25">
      <c r="B69">
        <v>1</v>
      </c>
      <c r="C69" s="4">
        <f>C36/C3-1</f>
        <v>-6.5309179144648843E-2</v>
      </c>
      <c r="D69" s="4">
        <f t="shared" ref="D69:AB79" si="24">D36/D3-1</f>
        <v>-1.1804866949302384E-2</v>
      </c>
      <c r="E69" s="4">
        <f t="shared" si="24"/>
        <v>1.0973278520040708E-2</v>
      </c>
      <c r="F69" s="4">
        <f t="shared" si="24"/>
        <v>2.1276613938156608E-2</v>
      </c>
      <c r="G69" s="4">
        <f t="shared" si="24"/>
        <v>5.5504542861081196E-2</v>
      </c>
      <c r="H69" s="4">
        <f t="shared" si="24"/>
        <v>1.9976369929199489E-2</v>
      </c>
      <c r="I69" s="4">
        <f t="shared" si="24"/>
        <v>4.5052963231408061E-2</v>
      </c>
      <c r="J69" s="4">
        <f t="shared" si="24"/>
        <v>2.9568058773521422E-2</v>
      </c>
      <c r="K69" s="4">
        <f t="shared" si="24"/>
        <v>1.3565327364458701E-2</v>
      </c>
      <c r="L69" s="4">
        <f t="shared" si="24"/>
        <v>6.8283288303078393E-2</v>
      </c>
      <c r="M69" s="4">
        <f t="shared" si="24"/>
        <v>4.1970601855678469E-2</v>
      </c>
      <c r="N69" s="4">
        <f t="shared" si="24"/>
        <v>7.7951767187854903E-2</v>
      </c>
      <c r="O69" s="4">
        <f t="shared" si="24"/>
        <v>9.7264288167218327E-2</v>
      </c>
      <c r="P69" s="4">
        <f t="shared" si="24"/>
        <v>9.1406411000890087E-2</v>
      </c>
      <c r="Q69" s="4">
        <f t="shared" si="24"/>
        <v>7.4971241258609878E-2</v>
      </c>
      <c r="R69" s="4">
        <f t="shared" si="24"/>
        <v>7.2111827484055091E-2</v>
      </c>
      <c r="S69" s="4">
        <f t="shared" si="24"/>
        <v>4.1452781673688044E-2</v>
      </c>
      <c r="T69" s="4">
        <f t="shared" si="24"/>
        <v>9.3559650914044168E-2</v>
      </c>
      <c r="U69" s="4">
        <f t="shared" si="24"/>
        <v>7.7313177286092882E-2</v>
      </c>
      <c r="V69" s="4">
        <f t="shared" si="24"/>
        <v>0.11536578888241045</v>
      </c>
      <c r="W69" s="4">
        <f t="shared" si="24"/>
        <v>0.1579360057327337</v>
      </c>
      <c r="X69" s="4">
        <f t="shared" si="24"/>
        <v>0.1945307897688211</v>
      </c>
      <c r="Y69" s="4">
        <f t="shared" si="24"/>
        <v>0.1553147557827308</v>
      </c>
      <c r="Z69" s="4">
        <f t="shared" si="24"/>
        <v>0.13671015778651818</v>
      </c>
      <c r="AA69" s="4">
        <f t="shared" si="24"/>
        <v>9.807740007624477E-2</v>
      </c>
      <c r="AB69" s="4">
        <f t="shared" si="24"/>
        <v>7.9704555923764131E-2</v>
      </c>
    </row>
    <row r="70" spans="2:28" x14ac:dyDescent="0.25">
      <c r="B70">
        <f>B69+1</f>
        <v>2</v>
      </c>
      <c r="C70" s="4">
        <f t="shared" ref="C70:R98" si="25">C37/C4-1</f>
        <v>-2.5582810829381519E-2</v>
      </c>
      <c r="D70" s="4">
        <f t="shared" si="25"/>
        <v>1.4721855452392019E-2</v>
      </c>
      <c r="E70" s="4">
        <f t="shared" si="25"/>
        <v>3.991144771199262E-2</v>
      </c>
      <c r="F70" s="4">
        <f t="shared" si="25"/>
        <v>2.219958397990407E-2</v>
      </c>
      <c r="G70" s="4">
        <f t="shared" si="25"/>
        <v>8.854769431581011E-2</v>
      </c>
      <c r="H70" s="4">
        <f t="shared" si="25"/>
        <v>7.6838888813579587E-2</v>
      </c>
      <c r="I70" s="4">
        <f t="shared" si="25"/>
        <v>8.6292262691789912E-2</v>
      </c>
      <c r="J70" s="4">
        <f t="shared" si="25"/>
        <v>5.8071690898941819E-2</v>
      </c>
      <c r="K70" s="4">
        <f t="shared" si="25"/>
        <v>8.2426951393395731E-2</v>
      </c>
      <c r="L70" s="4">
        <f t="shared" si="25"/>
        <v>9.9107890002065879E-2</v>
      </c>
      <c r="M70" s="4">
        <f t="shared" si="25"/>
        <v>9.6102280791413586E-2</v>
      </c>
      <c r="N70" s="4">
        <f t="shared" si="25"/>
        <v>0.12782078768047644</v>
      </c>
      <c r="O70" s="4">
        <f t="shared" si="25"/>
        <v>0.15444584865501421</v>
      </c>
      <c r="P70" s="4">
        <f t="shared" si="25"/>
        <v>0.14095931789551241</v>
      </c>
      <c r="Q70" s="4">
        <f t="shared" si="25"/>
        <v>0.12548133898454394</v>
      </c>
      <c r="R70" s="4">
        <f t="shared" si="25"/>
        <v>0.11777412861299585</v>
      </c>
      <c r="S70" s="4">
        <f t="shared" si="24"/>
        <v>0.10240880402701813</v>
      </c>
      <c r="T70" s="4">
        <f t="shared" si="24"/>
        <v>0.14960548681708619</v>
      </c>
      <c r="U70" s="4">
        <f t="shared" si="24"/>
        <v>0.16044368907341866</v>
      </c>
      <c r="V70" s="4">
        <f t="shared" si="24"/>
        <v>0.18536911505475673</v>
      </c>
      <c r="W70" s="4">
        <f t="shared" si="24"/>
        <v>0.24249342440490906</v>
      </c>
      <c r="X70" s="4">
        <f t="shared" si="24"/>
        <v>0.25347928123608665</v>
      </c>
      <c r="Y70" s="4">
        <f t="shared" si="24"/>
        <v>0.22191799100265719</v>
      </c>
      <c r="Z70" s="4">
        <f t="shared" si="24"/>
        <v>0.20625220923430621</v>
      </c>
      <c r="AA70" s="4">
        <f t="shared" si="24"/>
        <v>0.17722968513742954</v>
      </c>
      <c r="AB70" s="4">
        <f t="shared" si="24"/>
        <v>0.16838751681364839</v>
      </c>
    </row>
    <row r="71" spans="2:28" x14ac:dyDescent="0.25">
      <c r="B71">
        <f t="shared" ref="B71:B94" si="26">B70+1</f>
        <v>3</v>
      </c>
      <c r="C71" s="4">
        <f t="shared" si="25"/>
        <v>-4.7446020714076997E-2</v>
      </c>
      <c r="D71" s="4">
        <f t="shared" si="24"/>
        <v>-1.4117994530612576E-2</v>
      </c>
      <c r="E71" s="4">
        <f t="shared" si="24"/>
        <v>5.3238689678691831E-3</v>
      </c>
      <c r="F71" s="4">
        <f t="shared" si="24"/>
        <v>5.8312960058573005E-3</v>
      </c>
      <c r="G71" s="4">
        <f t="shared" si="24"/>
        <v>3.4908375422589399E-2</v>
      </c>
      <c r="H71" s="4">
        <f t="shared" si="24"/>
        <v>3.7071097876910653E-2</v>
      </c>
      <c r="I71" s="4">
        <f t="shared" si="24"/>
        <v>3.7492898458296064E-2</v>
      </c>
      <c r="J71" s="4">
        <f t="shared" si="24"/>
        <v>1.4744835439933768E-2</v>
      </c>
      <c r="K71" s="4">
        <f t="shared" si="24"/>
        <v>4.9485279795727699E-2</v>
      </c>
      <c r="L71" s="4">
        <f t="shared" si="24"/>
        <v>5.0741535148647099E-2</v>
      </c>
      <c r="M71" s="4">
        <f t="shared" si="24"/>
        <v>6.2169560211059682E-2</v>
      </c>
      <c r="N71" s="4">
        <f t="shared" si="24"/>
        <v>8.9153941543351989E-2</v>
      </c>
      <c r="O71" s="4">
        <f t="shared" si="24"/>
        <v>0.10394638751656493</v>
      </c>
      <c r="P71" s="4">
        <f t="shared" si="24"/>
        <v>9.044669589925225E-2</v>
      </c>
      <c r="Q71" s="4">
        <f t="shared" si="24"/>
        <v>8.0831484599949821E-2</v>
      </c>
      <c r="R71" s="4">
        <f t="shared" si="24"/>
        <v>6.5875942925069708E-2</v>
      </c>
      <c r="S71" s="4">
        <f t="shared" si="24"/>
        <v>6.9643440811359536E-2</v>
      </c>
      <c r="T71" s="4">
        <f t="shared" si="24"/>
        <v>9.4251872381927893E-2</v>
      </c>
      <c r="U71" s="4">
        <f t="shared" si="24"/>
        <v>0.1167880837164641</v>
      </c>
      <c r="V71" s="4">
        <f t="shared" si="24"/>
        <v>0.14972505352091869</v>
      </c>
      <c r="W71" s="4">
        <f t="shared" si="24"/>
        <v>0.2008203590175579</v>
      </c>
      <c r="X71" s="4">
        <f t="shared" si="24"/>
        <v>0.19696021630289073</v>
      </c>
      <c r="Y71" s="4">
        <f t="shared" si="24"/>
        <v>0.17617045619704319</v>
      </c>
      <c r="Z71" s="4">
        <f t="shared" si="24"/>
        <v>0.15844481267964583</v>
      </c>
      <c r="AA71" s="4">
        <f t="shared" si="24"/>
        <v>0.14189058730424708</v>
      </c>
      <c r="AB71" s="4">
        <f t="shared" si="24"/>
        <v>0.14239203068061168</v>
      </c>
    </row>
    <row r="72" spans="2:28" x14ac:dyDescent="0.25">
      <c r="B72">
        <f t="shared" si="26"/>
        <v>4</v>
      </c>
      <c r="C72" s="4">
        <f t="shared" si="25"/>
        <v>-6.6951253037705882E-3</v>
      </c>
      <c r="D72" s="4">
        <f t="shared" si="24"/>
        <v>2.5725735102780645E-2</v>
      </c>
      <c r="E72" s="4">
        <f t="shared" si="24"/>
        <v>2.7949995006977035E-2</v>
      </c>
      <c r="F72" s="4">
        <f t="shared" si="24"/>
        <v>5.4880692709242895E-2</v>
      </c>
      <c r="G72" s="4">
        <f t="shared" si="24"/>
        <v>8.0160425371068378E-2</v>
      </c>
      <c r="H72" s="4">
        <f t="shared" si="24"/>
        <v>8.0207264326472183E-2</v>
      </c>
      <c r="I72" s="4">
        <f t="shared" si="24"/>
        <v>6.9489341984563691E-2</v>
      </c>
      <c r="J72" s="4">
        <f t="shared" si="24"/>
        <v>7.0175122991382954E-2</v>
      </c>
      <c r="K72" s="4">
        <f t="shared" si="24"/>
        <v>9.0862286158983174E-2</v>
      </c>
      <c r="L72" s="4">
        <f t="shared" si="24"/>
        <v>9.7493472038823414E-2</v>
      </c>
      <c r="M72" s="4">
        <f t="shared" si="24"/>
        <v>0.11367595116590223</v>
      </c>
      <c r="N72" s="4">
        <f t="shared" si="24"/>
        <v>0.1433975687478104</v>
      </c>
      <c r="O72" s="4">
        <f t="shared" si="24"/>
        <v>0.1493326463866278</v>
      </c>
      <c r="P72" s="4">
        <f t="shared" si="24"/>
        <v>0.13589971211861496</v>
      </c>
      <c r="Q72" s="4">
        <f t="shared" si="24"/>
        <v>0.1260030041552036</v>
      </c>
      <c r="R72" s="4">
        <f t="shared" si="24"/>
        <v>0.10490929601511989</v>
      </c>
      <c r="S72" s="4">
        <f t="shared" si="24"/>
        <v>0.13451590144970416</v>
      </c>
      <c r="T72" s="4">
        <f t="shared" si="24"/>
        <v>0.16475611533087453</v>
      </c>
      <c r="U72" s="4">
        <f t="shared" si="24"/>
        <v>0.18653258807433848</v>
      </c>
      <c r="V72" s="4">
        <f t="shared" si="24"/>
        <v>0.23260352388429228</v>
      </c>
      <c r="W72" s="4">
        <f t="shared" si="24"/>
        <v>0.26984384494920488</v>
      </c>
      <c r="X72" s="4">
        <f t="shared" si="24"/>
        <v>0.26348366366630027</v>
      </c>
      <c r="Y72" s="4">
        <f t="shared" si="24"/>
        <v>0.24873886178996707</v>
      </c>
      <c r="Z72" s="4">
        <f t="shared" si="24"/>
        <v>0.23529317793408988</v>
      </c>
      <c r="AA72" s="4">
        <f t="shared" si="24"/>
        <v>0.22972007279028417</v>
      </c>
      <c r="AB72" s="4">
        <f t="shared" si="24"/>
        <v>0.23529061489968561</v>
      </c>
    </row>
    <row r="73" spans="2:28" x14ac:dyDescent="0.25">
      <c r="B73">
        <f t="shared" si="26"/>
        <v>5</v>
      </c>
      <c r="C73" s="4">
        <f t="shared" si="25"/>
        <v>-3.6414258493771001E-2</v>
      </c>
      <c r="D73" s="4">
        <f t="shared" si="24"/>
        <v>-9.7809485530747642E-3</v>
      </c>
      <c r="E73" s="4">
        <f t="shared" si="24"/>
        <v>-5.7956010354665022E-4</v>
      </c>
      <c r="F73" s="4">
        <f t="shared" si="24"/>
        <v>1.1840308362790708E-2</v>
      </c>
      <c r="G73" s="4">
        <f t="shared" si="24"/>
        <v>3.6427679701229509E-2</v>
      </c>
      <c r="H73" s="4">
        <f t="shared" si="24"/>
        <v>3.3116904902319888E-2</v>
      </c>
      <c r="I73" s="4">
        <f t="shared" si="24"/>
        <v>2.1827102440516333E-2</v>
      </c>
      <c r="J73" s="4">
        <f t="shared" si="24"/>
        <v>3.5182730715591637E-2</v>
      </c>
      <c r="K73" s="4">
        <f t="shared" si="24"/>
        <v>4.4933405231904811E-2</v>
      </c>
      <c r="L73" s="4">
        <f t="shared" si="24"/>
        <v>5.857330615415357E-2</v>
      </c>
      <c r="M73" s="4">
        <f t="shared" si="24"/>
        <v>7.5492122423982844E-2</v>
      </c>
      <c r="N73" s="4">
        <f t="shared" si="24"/>
        <v>9.6774732391295304E-2</v>
      </c>
      <c r="O73" s="4">
        <f t="shared" si="24"/>
        <v>9.8047139749188661E-2</v>
      </c>
      <c r="P73" s="4">
        <f t="shared" si="24"/>
        <v>8.8599823367489838E-2</v>
      </c>
      <c r="Q73" s="4">
        <f t="shared" si="24"/>
        <v>7.5239045740307375E-2</v>
      </c>
      <c r="R73" s="4">
        <f t="shared" si="24"/>
        <v>6.4527423978941068E-2</v>
      </c>
      <c r="S73" s="4">
        <f t="shared" si="24"/>
        <v>8.4388941246489102E-2</v>
      </c>
      <c r="T73" s="4">
        <f t="shared" si="24"/>
        <v>0.11772553340856096</v>
      </c>
      <c r="U73" s="4">
        <f t="shared" si="24"/>
        <v>0.14643059334334296</v>
      </c>
      <c r="V73" s="4">
        <f t="shared" si="24"/>
        <v>0.19219094630361755</v>
      </c>
      <c r="W73" s="4">
        <f t="shared" si="24"/>
        <v>0.21453887089765944</v>
      </c>
      <c r="X73" s="4">
        <f t="shared" si="24"/>
        <v>0.21139310138738532</v>
      </c>
      <c r="Y73" s="4">
        <f t="shared" si="24"/>
        <v>0.19874014476767887</v>
      </c>
      <c r="Z73" s="4">
        <f t="shared" si="24"/>
        <v>0.19394715608037805</v>
      </c>
      <c r="AA73" s="4">
        <f t="shared" si="24"/>
        <v>0.19927311228508704</v>
      </c>
      <c r="AB73" s="4">
        <f t="shared" si="24"/>
        <v>0.20942767228448322</v>
      </c>
    </row>
    <row r="74" spans="2:28" x14ac:dyDescent="0.25">
      <c r="B74">
        <f t="shared" si="26"/>
        <v>6</v>
      </c>
      <c r="C74" s="4">
        <f t="shared" si="25"/>
        <v>5.3004757870525054E-3</v>
      </c>
      <c r="D74" s="4">
        <f t="shared" si="24"/>
        <v>1.8820562443554012E-2</v>
      </c>
      <c r="E74" s="4">
        <f t="shared" si="24"/>
        <v>4.5318573865662293E-2</v>
      </c>
      <c r="F74" s="4">
        <f t="shared" si="24"/>
        <v>5.8140290924075799E-2</v>
      </c>
      <c r="G74" s="4">
        <f t="shared" si="24"/>
        <v>7.7604306465657968E-2</v>
      </c>
      <c r="H74" s="4">
        <f t="shared" si="24"/>
        <v>6.7069449897035227E-2</v>
      </c>
      <c r="I74" s="4">
        <f t="shared" si="24"/>
        <v>7.0604014588185438E-2</v>
      </c>
      <c r="J74" s="4">
        <f t="shared" si="24"/>
        <v>7.7957617848592564E-2</v>
      </c>
      <c r="K74" s="4">
        <f t="shared" si="24"/>
        <v>9.0265912159193773E-2</v>
      </c>
      <c r="L74" s="4">
        <f t="shared" si="24"/>
        <v>0.10723789428499253</v>
      </c>
      <c r="M74" s="4">
        <f t="shared" si="24"/>
        <v>0.12822851383114564</v>
      </c>
      <c r="N74" s="4">
        <f t="shared" si="24"/>
        <v>0.1426381455287915</v>
      </c>
      <c r="O74" s="4">
        <f t="shared" si="24"/>
        <v>0.14161458337944244</v>
      </c>
      <c r="P74" s="4">
        <f t="shared" si="24"/>
        <v>0.13226302175997939</v>
      </c>
      <c r="Q74" s="4">
        <f t="shared" si="24"/>
        <v>0.11452828835340867</v>
      </c>
      <c r="R74" s="4">
        <f t="shared" si="24"/>
        <v>0.12702039383616448</v>
      </c>
      <c r="S74" s="4">
        <f t="shared" si="24"/>
        <v>0.15280430389236832</v>
      </c>
      <c r="T74" s="4">
        <f t="shared" si="24"/>
        <v>0.18515019223951823</v>
      </c>
      <c r="U74" s="4">
        <f t="shared" si="24"/>
        <v>0.22558230579817495</v>
      </c>
      <c r="V74" s="4">
        <f t="shared" si="24"/>
        <v>0.26465772723527459</v>
      </c>
      <c r="W74" s="4">
        <f t="shared" si="24"/>
        <v>0.28256988830024765</v>
      </c>
      <c r="X74" s="4">
        <f t="shared" si="24"/>
        <v>0.28297303414830832</v>
      </c>
      <c r="Y74" s="4">
        <f t="shared" si="24"/>
        <v>0.27562892758517621</v>
      </c>
      <c r="Z74" s="4">
        <f t="shared" si="24"/>
        <v>0.28072671003416017</v>
      </c>
      <c r="AA74" s="4">
        <f t="shared" si="24"/>
        <v>0.29415931443064935</v>
      </c>
      <c r="AB74" s="4">
        <f t="shared" si="24"/>
        <v>0.31388764017804394</v>
      </c>
    </row>
    <row r="75" spans="2:28" x14ac:dyDescent="0.25">
      <c r="B75">
        <f t="shared" si="26"/>
        <v>7</v>
      </c>
      <c r="C75" s="4">
        <f t="shared" si="25"/>
        <v>-2.9747352966818519E-2</v>
      </c>
      <c r="D75" s="4">
        <f t="shared" si="24"/>
        <v>-1.3238503563940296E-2</v>
      </c>
      <c r="E75" s="4">
        <f t="shared" si="24"/>
        <v>2.0905182183408311E-3</v>
      </c>
      <c r="F75" s="4">
        <f t="shared" si="24"/>
        <v>1.6779927419094287E-2</v>
      </c>
      <c r="G75" s="4">
        <f t="shared" si="24"/>
        <v>2.9616718171593837E-2</v>
      </c>
      <c r="H75" s="4">
        <f t="shared" si="24"/>
        <v>1.8823817725656777E-2</v>
      </c>
      <c r="I75" s="4">
        <f t="shared" si="24"/>
        <v>3.1577727379129117E-2</v>
      </c>
      <c r="J75" s="4">
        <f t="shared" si="24"/>
        <v>3.3298649154721582E-2</v>
      </c>
      <c r="K75" s="4">
        <f t="shared" si="24"/>
        <v>4.9779674780118022E-2</v>
      </c>
      <c r="L75" s="4">
        <f t="shared" si="24"/>
        <v>6.7127192278434E-2</v>
      </c>
      <c r="M75" s="4">
        <f t="shared" si="24"/>
        <v>8.3433782609366069E-2</v>
      </c>
      <c r="N75" s="4">
        <f t="shared" si="24"/>
        <v>9.2657917022426206E-2</v>
      </c>
      <c r="O75" s="4">
        <f t="shared" si="24"/>
        <v>9.2410513818403484E-2</v>
      </c>
      <c r="P75" s="4">
        <f t="shared" si="24"/>
        <v>8.0730152377650688E-2</v>
      </c>
      <c r="Q75" s="4">
        <f t="shared" si="24"/>
        <v>7.0956816695882274E-2</v>
      </c>
      <c r="R75" s="4">
        <f t="shared" si="24"/>
        <v>7.6355671537698289E-2</v>
      </c>
      <c r="S75" s="4">
        <f t="shared" si="24"/>
        <v>0.10579935555793973</v>
      </c>
      <c r="T75" s="4">
        <f t="shared" si="24"/>
        <v>0.14166476156069718</v>
      </c>
      <c r="U75" s="4">
        <f t="shared" si="24"/>
        <v>0.18352895674102077</v>
      </c>
      <c r="V75" s="4">
        <f t="shared" si="24"/>
        <v>0.21178029531681353</v>
      </c>
      <c r="W75" s="4">
        <f t="shared" si="24"/>
        <v>0.22831411254881018</v>
      </c>
      <c r="X75" s="4">
        <f t="shared" si="24"/>
        <v>0.22914423832100472</v>
      </c>
      <c r="Y75" s="4">
        <f t="shared" si="24"/>
        <v>0.2302029484177861</v>
      </c>
      <c r="Z75" s="4">
        <f t="shared" si="24"/>
        <v>0.24502882768330259</v>
      </c>
      <c r="AA75" s="4">
        <f t="shared" si="24"/>
        <v>0.26482415929650616</v>
      </c>
      <c r="AB75" s="4">
        <f t="shared" si="24"/>
        <v>0.29394590228551531</v>
      </c>
    </row>
    <row r="76" spans="2:28" x14ac:dyDescent="0.25">
      <c r="B76">
        <f t="shared" si="26"/>
        <v>8</v>
      </c>
      <c r="C76" s="4">
        <f t="shared" si="25"/>
        <v>1.5717909690644571E-3</v>
      </c>
      <c r="D76" s="4">
        <f t="shared" si="24"/>
        <v>3.0847619705376195E-2</v>
      </c>
      <c r="E76" s="4">
        <f t="shared" si="24"/>
        <v>4.6265244985929987E-2</v>
      </c>
      <c r="F76" s="4">
        <f t="shared" si="24"/>
        <v>5.8368557097908669E-2</v>
      </c>
      <c r="G76" s="4">
        <f t="shared" si="24"/>
        <v>6.3332147480540391E-2</v>
      </c>
      <c r="H76" s="4">
        <f t="shared" si="24"/>
        <v>6.4424394856491984E-2</v>
      </c>
      <c r="I76" s="4">
        <f t="shared" si="24"/>
        <v>7.2611019588931347E-2</v>
      </c>
      <c r="J76" s="4">
        <f t="shared" si="24"/>
        <v>7.758640534391481E-2</v>
      </c>
      <c r="K76" s="4">
        <f t="shared" si="24"/>
        <v>9.6577642519157569E-2</v>
      </c>
      <c r="L76" s="4">
        <f t="shared" si="24"/>
        <v>0.11737392156317861</v>
      </c>
      <c r="M76" s="4">
        <f t="shared" si="24"/>
        <v>0.12919355705830138</v>
      </c>
      <c r="N76" s="4">
        <f t="shared" si="24"/>
        <v>0.13579198431917883</v>
      </c>
      <c r="O76" s="4">
        <f t="shared" si="24"/>
        <v>0.13460076572507695</v>
      </c>
      <c r="P76" s="4">
        <f t="shared" si="24"/>
        <v>0.11940980693814707</v>
      </c>
      <c r="Q76" s="4">
        <f t="shared" si="24"/>
        <v>0.11247937762036764</v>
      </c>
      <c r="R76" s="4">
        <f t="shared" si="24"/>
        <v>0.14173140077250568</v>
      </c>
      <c r="S76" s="4">
        <f t="shared" si="24"/>
        <v>0.17180741268603605</v>
      </c>
      <c r="T76" s="4">
        <f t="shared" si="24"/>
        <v>0.21721347146294834</v>
      </c>
      <c r="U76" s="4">
        <f t="shared" si="24"/>
        <v>0.25565285971454155</v>
      </c>
      <c r="V76" s="4">
        <f t="shared" si="24"/>
        <v>0.28115134653945661</v>
      </c>
      <c r="W76" s="4">
        <f t="shared" si="24"/>
        <v>0.29948701644258913</v>
      </c>
      <c r="X76" s="4">
        <f t="shared" si="24"/>
        <v>0.30485694712392442</v>
      </c>
      <c r="Y76" s="4">
        <f t="shared" si="24"/>
        <v>0.31604287461200498</v>
      </c>
      <c r="Z76" s="4">
        <f t="shared" si="24"/>
        <v>0.33984387865342724</v>
      </c>
      <c r="AA76" s="4">
        <f t="shared" si="24"/>
        <v>0.37096616785430991</v>
      </c>
      <c r="AB76" s="4">
        <f t="shared" si="24"/>
        <v>0.41573887953970101</v>
      </c>
    </row>
    <row r="77" spans="2:28" x14ac:dyDescent="0.25">
      <c r="B77">
        <f t="shared" si="26"/>
        <v>9</v>
      </c>
      <c r="C77" s="4">
        <f t="shared" si="25"/>
        <v>-3.1566445001620536E-2</v>
      </c>
      <c r="D77" s="4">
        <f t="shared" si="24"/>
        <v>-1.2120598781120262E-2</v>
      </c>
      <c r="E77" s="4">
        <f t="shared" si="24"/>
        <v>4.272416912922461E-3</v>
      </c>
      <c r="F77" s="4">
        <f t="shared" si="24"/>
        <v>1.218153390544896E-2</v>
      </c>
      <c r="G77" s="4">
        <f t="shared" si="24"/>
        <v>1.4141072618329087E-2</v>
      </c>
      <c r="H77" s="4">
        <f t="shared" si="24"/>
        <v>2.3398059318161524E-2</v>
      </c>
      <c r="I77" s="4">
        <f t="shared" si="24"/>
        <v>2.6778399934985542E-2</v>
      </c>
      <c r="J77" s="4">
        <f t="shared" si="24"/>
        <v>3.6537807912808251E-2</v>
      </c>
      <c r="K77" s="4">
        <f t="shared" si="24"/>
        <v>5.5431848494174707E-2</v>
      </c>
      <c r="L77" s="4">
        <f t="shared" si="24"/>
        <v>7.2358366498363358E-2</v>
      </c>
      <c r="M77" s="4">
        <f t="shared" si="24"/>
        <v>8.0450451375905674E-2</v>
      </c>
      <c r="N77" s="4">
        <f t="shared" si="24"/>
        <v>8.6452009644797601E-2</v>
      </c>
      <c r="O77" s="4">
        <f t="shared" si="24"/>
        <v>8.2065660862554513E-2</v>
      </c>
      <c r="P77" s="4">
        <f t="shared" si="24"/>
        <v>7.3517679102354183E-2</v>
      </c>
      <c r="Q77" s="4">
        <f t="shared" si="24"/>
        <v>6.170809686448786E-2</v>
      </c>
      <c r="R77" s="4">
        <f t="shared" si="24"/>
        <v>9.3496576601853176E-2</v>
      </c>
      <c r="S77" s="4">
        <f t="shared" si="24"/>
        <v>0.12716211194985338</v>
      </c>
      <c r="T77" s="4">
        <f t="shared" si="24"/>
        <v>0.17308174792616571</v>
      </c>
      <c r="U77" s="4">
        <f t="shared" si="24"/>
        <v>0.20325702342652141</v>
      </c>
      <c r="V77" s="4">
        <f t="shared" si="24"/>
        <v>0.22711758036651597</v>
      </c>
      <c r="W77" s="4">
        <f t="shared" si="24"/>
        <v>0.24356147623369928</v>
      </c>
      <c r="X77" s="4">
        <f t="shared" si="24"/>
        <v>0.25539770504953041</v>
      </c>
      <c r="Y77" s="4">
        <f t="shared" si="24"/>
        <v>0.27609980586910665</v>
      </c>
      <c r="Z77" s="4">
        <f t="shared" si="24"/>
        <v>0.3063022960400974</v>
      </c>
      <c r="AA77" s="4">
        <f t="shared" si="24"/>
        <v>0.34721335002860609</v>
      </c>
      <c r="AB77" s="4">
        <f t="shared" si="24"/>
        <v>0.40748277000963684</v>
      </c>
    </row>
    <row r="78" spans="2:28" x14ac:dyDescent="0.25">
      <c r="B78">
        <f t="shared" si="26"/>
        <v>10</v>
      </c>
      <c r="C78" s="4">
        <f t="shared" si="25"/>
        <v>1.1181425452763349E-2</v>
      </c>
      <c r="D78" s="4">
        <f t="shared" si="24"/>
        <v>3.0393438414795249E-2</v>
      </c>
      <c r="E78" s="4">
        <f t="shared" si="24"/>
        <v>4.4531556601466127E-2</v>
      </c>
      <c r="F78" s="4">
        <f t="shared" si="24"/>
        <v>4.646002597004717E-2</v>
      </c>
      <c r="G78" s="4">
        <f t="shared" si="24"/>
        <v>5.7120973583825174E-2</v>
      </c>
      <c r="H78" s="4">
        <f t="shared" si="24"/>
        <v>6.29675475714917E-2</v>
      </c>
      <c r="I78" s="4">
        <f t="shared" si="24"/>
        <v>6.9033726129960282E-2</v>
      </c>
      <c r="J78" s="4">
        <f t="shared" si="24"/>
        <v>8.1770859671698837E-2</v>
      </c>
      <c r="K78" s="4">
        <f t="shared" si="24"/>
        <v>0.10360229222461848</v>
      </c>
      <c r="L78" s="4">
        <f t="shared" si="24"/>
        <v>0.11688587891921798</v>
      </c>
      <c r="M78" s="4">
        <f t="shared" si="24"/>
        <v>0.1230964839792088</v>
      </c>
      <c r="N78" s="4">
        <f t="shared" si="24"/>
        <v>0.12780755357056783</v>
      </c>
      <c r="O78" s="4">
        <f t="shared" si="24"/>
        <v>0.11977266771165795</v>
      </c>
      <c r="P78" s="4">
        <f t="shared" si="24"/>
        <v>0.11379276296365792</v>
      </c>
      <c r="Q78" s="4">
        <f t="shared" si="24"/>
        <v>0.1244302389330747</v>
      </c>
      <c r="R78" s="4">
        <f t="shared" si="24"/>
        <v>0.15713579350392992</v>
      </c>
      <c r="S78" s="4">
        <f t="shared" si="24"/>
        <v>0.1998587547484294</v>
      </c>
      <c r="T78" s="4">
        <f t="shared" si="24"/>
        <v>0.24343118417449405</v>
      </c>
      <c r="U78" s="4">
        <f t="shared" si="24"/>
        <v>0.27219670312314537</v>
      </c>
      <c r="V78" s="4">
        <f t="shared" si="24"/>
        <v>0.29809349556694742</v>
      </c>
      <c r="W78" s="4">
        <f t="shared" si="24"/>
        <v>0.3181408693524217</v>
      </c>
      <c r="X78" s="4">
        <f t="shared" si="24"/>
        <v>0.33949540693021829</v>
      </c>
      <c r="Y78" s="4">
        <f t="shared" si="24"/>
        <v>0.36999847905758454</v>
      </c>
      <c r="Z78" s="4">
        <f t="shared" si="24"/>
        <v>0.41231637207448668</v>
      </c>
      <c r="AA78" s="4">
        <f t="shared" si="24"/>
        <v>0.47013285990916431</v>
      </c>
      <c r="AB78" s="4">
        <f t="shared" si="24"/>
        <v>0.55364497251667588</v>
      </c>
    </row>
    <row r="79" spans="2:28" x14ac:dyDescent="0.25">
      <c r="B79">
        <f t="shared" si="26"/>
        <v>11</v>
      </c>
      <c r="C79" s="4">
        <f t="shared" si="25"/>
        <v>-3.1057798648432056E-2</v>
      </c>
      <c r="D79" s="4">
        <f t="shared" si="24"/>
        <v>-1.173833488981546E-2</v>
      </c>
      <c r="E79" s="4">
        <f t="shared" si="24"/>
        <v>-1.6131004831423379E-3</v>
      </c>
      <c r="F79" s="4">
        <f t="shared" si="24"/>
        <v>-1.7364355327779135E-3</v>
      </c>
      <c r="G79" s="4">
        <f t="shared" si="24"/>
        <v>1.4402970095435119E-2</v>
      </c>
      <c r="H79" s="4">
        <f t="shared" si="24"/>
        <v>1.646729736712027E-2</v>
      </c>
      <c r="I79" s="4">
        <f t="shared" si="24"/>
        <v>2.653985548208504E-2</v>
      </c>
      <c r="J79" s="4">
        <f t="shared" si="24"/>
        <v>4.0156486913702327E-2</v>
      </c>
      <c r="K79" s="4">
        <f t="shared" si="24"/>
        <v>5.8426003644763691E-2</v>
      </c>
      <c r="L79" s="4">
        <f t="shared" si="24"/>
        <v>6.828256851110126E-2</v>
      </c>
      <c r="M79" s="4">
        <f t="shared" si="24"/>
        <v>7.415373701241279E-2</v>
      </c>
      <c r="N79" s="4">
        <f t="shared" si="24"/>
        <v>7.5251254282152624E-2</v>
      </c>
      <c r="O79" s="4">
        <f t="shared" si="24"/>
        <v>7.2087436497520141E-2</v>
      </c>
      <c r="P79" s="4">
        <f t="shared" si="24"/>
        <v>6.1973260466132052E-2</v>
      </c>
      <c r="Q79" s="4">
        <f t="shared" si="24"/>
        <v>7.5581321191817485E-2</v>
      </c>
      <c r="R79" s="4">
        <f t="shared" si="24"/>
        <v>0.11106340773632151</v>
      </c>
      <c r="S79" s="4">
        <f t="shared" si="24"/>
        <v>0.15480160298711709</v>
      </c>
      <c r="T79" s="4">
        <f t="shared" si="24"/>
        <v>0.19064222191220415</v>
      </c>
      <c r="U79" s="4">
        <f t="shared" si="24"/>
        <v>0.21805292080200145</v>
      </c>
      <c r="V79" s="4">
        <f t="shared" si="24"/>
        <v>0.24184281663285256</v>
      </c>
      <c r="W79" s="4">
        <f t="shared" si="24"/>
        <v>0.26605897755363506</v>
      </c>
      <c r="X79" s="4">
        <f t="shared" ref="D79:AB89" si="27">X46/X13-1</f>
        <v>0.2955969997504535</v>
      </c>
      <c r="Y79" s="4">
        <f t="shared" si="27"/>
        <v>0.33272347794339496</v>
      </c>
      <c r="Z79" s="4">
        <f t="shared" si="27"/>
        <v>0.38448694210198919</v>
      </c>
      <c r="AA79" s="4">
        <f t="shared" si="27"/>
        <v>0.4574442554852125</v>
      </c>
      <c r="AB79" s="4">
        <f t="shared" si="27"/>
        <v>0.56715869709027356</v>
      </c>
    </row>
    <row r="80" spans="2:28" x14ac:dyDescent="0.25">
      <c r="B80">
        <f t="shared" si="26"/>
        <v>12</v>
      </c>
      <c r="C80" s="4">
        <f t="shared" si="25"/>
        <v>1.0057789658733718E-2</v>
      </c>
      <c r="D80" s="4">
        <f t="shared" si="27"/>
        <v>2.7232233201735179E-2</v>
      </c>
      <c r="E80" s="4">
        <f t="shared" si="27"/>
        <v>3.1966929047526405E-2</v>
      </c>
      <c r="F80" s="4">
        <f t="shared" si="27"/>
        <v>3.9709589495963593E-2</v>
      </c>
      <c r="G80" s="4">
        <f t="shared" si="27"/>
        <v>5.2303797987573786E-2</v>
      </c>
      <c r="H80" s="4">
        <f t="shared" si="27"/>
        <v>5.6933253890593782E-2</v>
      </c>
      <c r="I80" s="4">
        <f t="shared" si="27"/>
        <v>6.9698191372640439E-2</v>
      </c>
      <c r="J80" s="4">
        <f t="shared" si="27"/>
        <v>8.6473002164773494E-2</v>
      </c>
      <c r="K80" s="4">
        <f t="shared" si="27"/>
        <v>0.10158964405784565</v>
      </c>
      <c r="L80" s="4">
        <f t="shared" si="27"/>
        <v>0.10978303151587498</v>
      </c>
      <c r="M80" s="4">
        <f t="shared" si="27"/>
        <v>0.11470741599243461</v>
      </c>
      <c r="N80" s="4">
        <f t="shared" si="27"/>
        <v>0.11221497215968257</v>
      </c>
      <c r="O80" s="4">
        <f t="shared" si="27"/>
        <v>0.11097877382960064</v>
      </c>
      <c r="P80" s="4">
        <f t="shared" si="27"/>
        <v>0.10318870966146787</v>
      </c>
      <c r="Q80" s="4">
        <f t="shared" si="27"/>
        <v>0.13680272727760934</v>
      </c>
      <c r="R80" s="4">
        <f t="shared" si="27"/>
        <v>0.18060664182524921</v>
      </c>
      <c r="S80" s="4">
        <f t="shared" si="27"/>
        <v>0.22316903272236099</v>
      </c>
      <c r="T80" s="4">
        <f t="shared" si="27"/>
        <v>0.25804754587928658</v>
      </c>
      <c r="U80" s="4">
        <f t="shared" si="27"/>
        <v>0.28790919903288548</v>
      </c>
      <c r="V80" s="4">
        <f t="shared" si="27"/>
        <v>0.31536885534718118</v>
      </c>
      <c r="W80" s="4">
        <f t="shared" si="27"/>
        <v>0.34826616674099453</v>
      </c>
      <c r="X80" s="4">
        <f t="shared" si="27"/>
        <v>0.38762469350353923</v>
      </c>
      <c r="Y80" s="4">
        <f t="shared" si="27"/>
        <v>0.43753861989137688</v>
      </c>
      <c r="Z80" s="4">
        <f t="shared" si="27"/>
        <v>0.5068179108964932</v>
      </c>
      <c r="AA80" s="4">
        <f t="shared" si="27"/>
        <v>0.60402094816936258</v>
      </c>
      <c r="AB80" s="4">
        <f t="shared" si="27"/>
        <v>0.75315125794250348</v>
      </c>
    </row>
    <row r="81" spans="2:28" x14ac:dyDescent="0.25">
      <c r="B81">
        <f t="shared" si="26"/>
        <v>13</v>
      </c>
      <c r="C81" s="4">
        <f t="shared" si="25"/>
        <v>-3.171812120498152E-2</v>
      </c>
      <c r="D81" s="4">
        <f t="shared" si="27"/>
        <v>-1.8638989516906346E-2</v>
      </c>
      <c r="E81" s="4">
        <f t="shared" si="27"/>
        <v>-1.6155818324913862E-2</v>
      </c>
      <c r="F81" s="4">
        <f t="shared" si="27"/>
        <v>-3.1226033844081735E-3</v>
      </c>
      <c r="G81" s="4">
        <f t="shared" si="27"/>
        <v>5.050402118557562E-3</v>
      </c>
      <c r="H81" s="4">
        <f t="shared" si="27"/>
        <v>1.3505145713003985E-2</v>
      </c>
      <c r="I81" s="4">
        <f t="shared" si="27"/>
        <v>2.7028978725622821E-2</v>
      </c>
      <c r="J81" s="4">
        <f t="shared" si="27"/>
        <v>4.1345783846223672E-2</v>
      </c>
      <c r="K81" s="4">
        <f t="shared" si="27"/>
        <v>5.3136299265186482E-2</v>
      </c>
      <c r="L81" s="4">
        <f t="shared" si="27"/>
        <v>6.0783706023099127E-2</v>
      </c>
      <c r="M81" s="4">
        <f t="shared" si="27"/>
        <v>6.2569759909560707E-2</v>
      </c>
      <c r="N81" s="4">
        <f t="shared" si="27"/>
        <v>6.3739954522850084E-2</v>
      </c>
      <c r="O81" s="4">
        <f t="shared" si="27"/>
        <v>5.8227118005061307E-2</v>
      </c>
      <c r="P81" s="4">
        <f t="shared" si="27"/>
        <v>5.395513536142893E-2</v>
      </c>
      <c r="Q81" s="4">
        <f t="shared" si="27"/>
        <v>8.9917479933679267E-2</v>
      </c>
      <c r="R81" s="4">
        <f t="shared" si="27"/>
        <v>0.13446748788230289</v>
      </c>
      <c r="S81" s="4">
        <f t="shared" si="27"/>
        <v>0.17048645221213188</v>
      </c>
      <c r="T81" s="4">
        <f t="shared" si="27"/>
        <v>0.20350051716331397</v>
      </c>
      <c r="U81" s="4">
        <f t="shared" si="27"/>
        <v>0.23142370595473172</v>
      </c>
      <c r="V81" s="4">
        <f t="shared" si="27"/>
        <v>0.26220136292818341</v>
      </c>
      <c r="W81" s="4">
        <f t="shared" si="27"/>
        <v>0.30154469548295837</v>
      </c>
      <c r="X81" s="4">
        <f t="shared" si="27"/>
        <v>0.34683759307386008</v>
      </c>
      <c r="Y81" s="4">
        <f t="shared" si="27"/>
        <v>0.40604718310609278</v>
      </c>
      <c r="Z81" s="4">
        <f t="shared" si="27"/>
        <v>0.48974664953702551</v>
      </c>
      <c r="AA81" s="4">
        <f t="shared" si="27"/>
        <v>0.61187536472685222</v>
      </c>
      <c r="AB81" s="4">
        <f t="shared" si="27"/>
        <v>0.78394149331758456</v>
      </c>
    </row>
    <row r="82" spans="2:28" x14ac:dyDescent="0.25">
      <c r="B82">
        <f t="shared" si="26"/>
        <v>14</v>
      </c>
      <c r="C82" s="4">
        <f t="shared" si="25"/>
        <v>6.0404424223565734E-3</v>
      </c>
      <c r="D82" s="4">
        <f t="shared" si="27"/>
        <v>1.4096078609400209E-2</v>
      </c>
      <c r="E82" s="4">
        <f t="shared" si="27"/>
        <v>2.3467727064693911E-2</v>
      </c>
      <c r="F82" s="4">
        <f t="shared" si="27"/>
        <v>3.3628234597969042E-2</v>
      </c>
      <c r="G82" s="4">
        <f t="shared" si="27"/>
        <v>4.3660979685942847E-2</v>
      </c>
      <c r="H82" s="4">
        <f t="shared" si="27"/>
        <v>5.4744449251817429E-2</v>
      </c>
      <c r="I82" s="4">
        <f t="shared" si="27"/>
        <v>7.1205594540307393E-2</v>
      </c>
      <c r="J82" s="4">
        <f t="shared" si="27"/>
        <v>8.3100702432868934E-2</v>
      </c>
      <c r="K82" s="4">
        <f t="shared" si="27"/>
        <v>9.3354684306379498E-2</v>
      </c>
      <c r="L82" s="4">
        <f t="shared" si="27"/>
        <v>0.10012686630289935</v>
      </c>
      <c r="M82" s="4">
        <f t="shared" si="27"/>
        <v>9.8766509097255151E-2</v>
      </c>
      <c r="N82" s="4">
        <f t="shared" si="27"/>
        <v>0.1014465322250524</v>
      </c>
      <c r="O82" s="4">
        <f t="shared" si="27"/>
        <v>9.7819447911813517E-2</v>
      </c>
      <c r="P82" s="4">
        <f t="shared" si="27"/>
        <v>0.11260353046135707</v>
      </c>
      <c r="Q82" s="4">
        <f t="shared" si="27"/>
        <v>0.15637417502788975</v>
      </c>
      <c r="R82" s="4">
        <f t="shared" si="27"/>
        <v>0.20028509698571728</v>
      </c>
      <c r="S82" s="4">
        <f t="shared" si="27"/>
        <v>0.23603566735757742</v>
      </c>
      <c r="T82" s="4">
        <f t="shared" si="27"/>
        <v>0.2714886730891013</v>
      </c>
      <c r="U82" s="4">
        <f t="shared" si="27"/>
        <v>0.30328882359701548</v>
      </c>
      <c r="V82" s="4">
        <f t="shared" si="27"/>
        <v>0.34249777834261974</v>
      </c>
      <c r="W82" s="4">
        <f t="shared" si="27"/>
        <v>0.39131223300186702</v>
      </c>
      <c r="X82" s="4">
        <f t="shared" si="27"/>
        <v>0.44945114329925206</v>
      </c>
      <c r="Y82" s="4">
        <f t="shared" si="27"/>
        <v>0.52661751513544308</v>
      </c>
      <c r="Z82" s="4">
        <f t="shared" si="27"/>
        <v>0.63498250492272024</v>
      </c>
      <c r="AA82" s="4">
        <f t="shared" si="27"/>
        <v>0.7966284183084027</v>
      </c>
      <c r="AB82" s="4">
        <f t="shared" si="27"/>
        <v>1.0149368861450818</v>
      </c>
    </row>
    <row r="83" spans="2:28" x14ac:dyDescent="0.25">
      <c r="B83">
        <f t="shared" si="26"/>
        <v>15</v>
      </c>
      <c r="C83" s="4">
        <f t="shared" si="25"/>
        <v>-3.9224600300833412E-2</v>
      </c>
      <c r="D83" s="4">
        <f t="shared" si="27"/>
        <v>-3.3712940089229426E-2</v>
      </c>
      <c r="E83" s="4">
        <f t="shared" si="27"/>
        <v>-1.9806928595280215E-2</v>
      </c>
      <c r="F83" s="4">
        <f t="shared" si="27"/>
        <v>-1.3334269197068371E-2</v>
      </c>
      <c r="G83" s="4">
        <f t="shared" si="27"/>
        <v>-6.2105831751080309E-4</v>
      </c>
      <c r="H83" s="4">
        <f t="shared" si="27"/>
        <v>1.1371139322783774E-2</v>
      </c>
      <c r="I83" s="4">
        <f t="shared" si="27"/>
        <v>2.5597393527475365E-2</v>
      </c>
      <c r="J83" s="4">
        <f t="shared" si="27"/>
        <v>3.4941518982273045E-2</v>
      </c>
      <c r="K83" s="4">
        <f t="shared" si="27"/>
        <v>4.4424456910708843E-2</v>
      </c>
      <c r="L83" s="4">
        <f t="shared" si="27"/>
        <v>4.8136651344117709E-2</v>
      </c>
      <c r="M83" s="4">
        <f t="shared" si="27"/>
        <v>5.0085627130427524E-2</v>
      </c>
      <c r="N83" s="4">
        <f t="shared" si="27"/>
        <v>4.8402011171439607E-2</v>
      </c>
      <c r="O83" s="4">
        <f t="shared" si="27"/>
        <v>4.7562880474027125E-2</v>
      </c>
      <c r="P83" s="4">
        <f t="shared" si="27"/>
        <v>6.5228020367166684E-2</v>
      </c>
      <c r="Q83" s="4">
        <f t="shared" si="27"/>
        <v>0.10962074379405928</v>
      </c>
      <c r="R83" s="4">
        <f t="shared" si="27"/>
        <v>0.14743336545262187</v>
      </c>
      <c r="S83" s="4">
        <f t="shared" si="27"/>
        <v>0.18158788922309355</v>
      </c>
      <c r="T83" s="4">
        <f t="shared" si="27"/>
        <v>0.21472236490095664</v>
      </c>
      <c r="U83" s="4">
        <f t="shared" si="27"/>
        <v>0.24942564317105309</v>
      </c>
      <c r="V83" s="4">
        <f t="shared" si="27"/>
        <v>0.29424240644137467</v>
      </c>
      <c r="W83" s="4">
        <f t="shared" si="27"/>
        <v>0.34788194789813298</v>
      </c>
      <c r="X83" s="4">
        <f t="shared" si="27"/>
        <v>0.41456940157300082</v>
      </c>
      <c r="Y83" s="4">
        <f t="shared" si="27"/>
        <v>0.50561405605209675</v>
      </c>
      <c r="Z83" s="4">
        <f t="shared" si="27"/>
        <v>0.6375244735050194</v>
      </c>
      <c r="AA83" s="4">
        <f t="shared" si="27"/>
        <v>0.82131390537454707</v>
      </c>
      <c r="AB83" s="4">
        <f t="shared" si="27"/>
        <v>1.0687432024567469</v>
      </c>
    </row>
    <row r="84" spans="2:28" x14ac:dyDescent="0.25">
      <c r="B84">
        <f t="shared" si="26"/>
        <v>16</v>
      </c>
      <c r="C84" s="4">
        <f t="shared" si="25"/>
        <v>-7.3731301574991859E-3</v>
      </c>
      <c r="D84" s="4">
        <f t="shared" si="27"/>
        <v>4.2157699994180842E-3</v>
      </c>
      <c r="E84" s="4">
        <f t="shared" si="27"/>
        <v>1.5470097502842783E-2</v>
      </c>
      <c r="F84" s="4">
        <f t="shared" si="27"/>
        <v>2.3812427687707638E-2</v>
      </c>
      <c r="G84" s="4">
        <f t="shared" si="27"/>
        <v>3.8672134592755203E-2</v>
      </c>
      <c r="H84" s="4">
        <f t="shared" si="27"/>
        <v>5.3522698300141558E-2</v>
      </c>
      <c r="I84" s="4">
        <f t="shared" si="27"/>
        <v>6.5606616672276408E-2</v>
      </c>
      <c r="J84" s="4">
        <f t="shared" si="27"/>
        <v>7.3814630587539121E-2</v>
      </c>
      <c r="K84" s="4">
        <f t="shared" si="27"/>
        <v>8.2453908559426248E-2</v>
      </c>
      <c r="L84" s="4">
        <f t="shared" si="27"/>
        <v>8.3240438820652907E-2</v>
      </c>
      <c r="M84" s="4">
        <f t="shared" si="27"/>
        <v>8.6649244056901331E-2</v>
      </c>
      <c r="N84" s="4">
        <f t="shared" si="27"/>
        <v>8.6537688716745276E-2</v>
      </c>
      <c r="O84" s="4">
        <f t="shared" si="27"/>
        <v>8.4983962782096301E-2</v>
      </c>
      <c r="P84" s="4">
        <f t="shared" si="27"/>
        <v>0.12857099467605271</v>
      </c>
      <c r="Q84" s="4">
        <f t="shared" si="27"/>
        <v>0.17273102911036764</v>
      </c>
      <c r="R84" s="4">
        <f t="shared" si="27"/>
        <v>0.2105908989228793</v>
      </c>
      <c r="S84" s="4">
        <f t="shared" si="27"/>
        <v>0.24744155238681653</v>
      </c>
      <c r="T84" s="4">
        <f t="shared" si="27"/>
        <v>0.28437062861010176</v>
      </c>
      <c r="U84" s="4">
        <f t="shared" si="27"/>
        <v>0.32737725008917251</v>
      </c>
      <c r="V84" s="4">
        <f t="shared" si="27"/>
        <v>0.38157545487799749</v>
      </c>
      <c r="W84" s="4">
        <f t="shared" si="27"/>
        <v>0.44777194414341004</v>
      </c>
      <c r="X84" s="4">
        <f t="shared" si="27"/>
        <v>0.5323519243333612</v>
      </c>
      <c r="Y84" s="4">
        <f t="shared" si="27"/>
        <v>0.64824150242232204</v>
      </c>
      <c r="Z84" s="4">
        <f t="shared" si="27"/>
        <v>0.81931987500707448</v>
      </c>
      <c r="AA84" s="4">
        <f t="shared" si="27"/>
        <v>1.0494058097198167</v>
      </c>
      <c r="AB84" s="4">
        <f t="shared" si="27"/>
        <v>1.3572815776983358</v>
      </c>
    </row>
    <row r="85" spans="2:28" x14ac:dyDescent="0.25">
      <c r="B85">
        <f t="shared" si="26"/>
        <v>17</v>
      </c>
      <c r="C85" s="4">
        <f t="shared" si="25"/>
        <v>-5.4559736027178118E-2</v>
      </c>
      <c r="D85" s="4">
        <f t="shared" si="27"/>
        <v>-3.9165714794723416E-2</v>
      </c>
      <c r="E85" s="4">
        <f t="shared" si="27"/>
        <v>-3.1494176040024469E-2</v>
      </c>
      <c r="F85" s="4">
        <f t="shared" si="27"/>
        <v>-2.0468740499527405E-2</v>
      </c>
      <c r="G85" s="4">
        <f t="shared" si="27"/>
        <v>-5.3317500268121876E-3</v>
      </c>
      <c r="H85" s="4">
        <f t="shared" si="27"/>
        <v>7.6352072239986857E-3</v>
      </c>
      <c r="I85" s="4">
        <f t="shared" si="27"/>
        <v>1.7327853630741075E-2</v>
      </c>
      <c r="J85" s="4">
        <f t="shared" si="27"/>
        <v>2.5140992797283213E-2</v>
      </c>
      <c r="K85" s="4">
        <f t="shared" si="27"/>
        <v>3.0730855512542732E-2</v>
      </c>
      <c r="L85" s="4">
        <f t="shared" si="27"/>
        <v>3.4360767651451463E-2</v>
      </c>
      <c r="M85" s="4">
        <f t="shared" si="27"/>
        <v>3.3738508557029645E-2</v>
      </c>
      <c r="N85" s="4">
        <f t="shared" si="27"/>
        <v>3.583111966792929E-2</v>
      </c>
      <c r="O85" s="4">
        <f t="shared" si="27"/>
        <v>3.742073682089142E-2</v>
      </c>
      <c r="P85" s="4">
        <f t="shared" si="27"/>
        <v>8.1492015316347421E-2</v>
      </c>
      <c r="Q85" s="4">
        <f t="shared" si="27"/>
        <v>0.11998009284222921</v>
      </c>
      <c r="R85" s="4">
        <f t="shared" si="27"/>
        <v>0.15614168212724744</v>
      </c>
      <c r="S85" s="4">
        <f t="shared" si="27"/>
        <v>0.1908723642079575</v>
      </c>
      <c r="T85" s="4">
        <f t="shared" si="27"/>
        <v>0.22999850653754739</v>
      </c>
      <c r="U85" s="4">
        <f t="shared" si="27"/>
        <v>0.27808860308165606</v>
      </c>
      <c r="V85" s="4">
        <f t="shared" si="27"/>
        <v>0.33655169603280632</v>
      </c>
      <c r="W85" s="4">
        <f t="shared" si="27"/>
        <v>0.41024013486361532</v>
      </c>
      <c r="X85" s="4">
        <f t="shared" si="27"/>
        <v>0.50776528401731169</v>
      </c>
      <c r="Y85" s="4">
        <f t="shared" si="27"/>
        <v>0.64602848741413332</v>
      </c>
      <c r="Z85" s="4">
        <f t="shared" si="27"/>
        <v>0.83820663297905407</v>
      </c>
      <c r="AA85" s="4">
        <f t="shared" si="27"/>
        <v>1.0960456022640637</v>
      </c>
      <c r="AB85" s="4">
        <f t="shared" si="27"/>
        <v>1.4400534331263124</v>
      </c>
    </row>
    <row r="86" spans="2:28" x14ac:dyDescent="0.25">
      <c r="B86">
        <f t="shared" si="26"/>
        <v>18</v>
      </c>
      <c r="C86" s="4">
        <f t="shared" si="25"/>
        <v>-1.8206845934219618E-2</v>
      </c>
      <c r="D86" s="4">
        <f t="shared" si="27"/>
        <v>-5.3350314482552008E-3</v>
      </c>
      <c r="E86" s="4">
        <f t="shared" si="27"/>
        <v>4.0131153692135602E-3</v>
      </c>
      <c r="F86" s="4">
        <f t="shared" si="27"/>
        <v>1.7172062398779886E-2</v>
      </c>
      <c r="G86" s="4">
        <f t="shared" si="27"/>
        <v>3.4793347251242723E-2</v>
      </c>
      <c r="H86" s="4">
        <f t="shared" si="27"/>
        <v>4.5903316921215964E-2</v>
      </c>
      <c r="I86" s="4">
        <f t="shared" si="27"/>
        <v>5.4578404229281396E-2</v>
      </c>
      <c r="J86" s="4">
        <f t="shared" si="27"/>
        <v>6.1807105796356288E-2</v>
      </c>
      <c r="K86" s="4">
        <f t="shared" si="27"/>
        <v>6.4635093054823178E-2</v>
      </c>
      <c r="L86" s="4">
        <f t="shared" si="27"/>
        <v>6.9594931540083449E-2</v>
      </c>
      <c r="M86" s="4">
        <f t="shared" si="27"/>
        <v>7.0483148404538065E-2</v>
      </c>
      <c r="N86" s="4">
        <f t="shared" si="27"/>
        <v>7.1826180308020904E-2</v>
      </c>
      <c r="O86" s="4">
        <f t="shared" si="27"/>
        <v>9.7643747464646102E-2</v>
      </c>
      <c r="P86" s="4">
        <f t="shared" si="27"/>
        <v>0.14175301106461435</v>
      </c>
      <c r="Q86" s="4">
        <f t="shared" si="27"/>
        <v>0.1805445278342932</v>
      </c>
      <c r="R86" s="4">
        <f t="shared" si="27"/>
        <v>0.21943819819756372</v>
      </c>
      <c r="S86" s="4">
        <f t="shared" si="27"/>
        <v>0.25808026412375695</v>
      </c>
      <c r="T86" s="4">
        <f t="shared" si="27"/>
        <v>0.30519132360744616</v>
      </c>
      <c r="U86" s="4">
        <f t="shared" si="27"/>
        <v>0.36258519779913634</v>
      </c>
      <c r="V86" s="4">
        <f t="shared" si="27"/>
        <v>0.43343878431959504</v>
      </c>
      <c r="W86" s="4">
        <f t="shared" si="27"/>
        <v>0.52463065796685915</v>
      </c>
      <c r="X86" s="4">
        <f t="shared" si="27"/>
        <v>0.64672279705632585</v>
      </c>
      <c r="Y86" s="4">
        <f t="shared" si="27"/>
        <v>0.82358765613700102</v>
      </c>
      <c r="Z86" s="4">
        <f t="shared" si="27"/>
        <v>1.0615656478175133</v>
      </c>
      <c r="AA86" s="4">
        <f t="shared" si="27"/>
        <v>1.3791163309151653</v>
      </c>
      <c r="AB86" s="4">
        <f t="shared" si="27"/>
        <v>1.8002584227958973</v>
      </c>
    </row>
    <row r="87" spans="2:28" x14ac:dyDescent="0.25">
      <c r="B87">
        <f t="shared" si="26"/>
        <v>19</v>
      </c>
      <c r="C87" s="4">
        <f t="shared" si="25"/>
        <v>-6.1344810844731645E-2</v>
      </c>
      <c r="D87" s="4">
        <f t="shared" si="27"/>
        <v>-5.2064226483276244E-2</v>
      </c>
      <c r="E87" s="4">
        <f t="shared" si="27"/>
        <v>-4.038316557365329E-2</v>
      </c>
      <c r="F87" s="4">
        <f t="shared" si="27"/>
        <v>-2.6786844452742375E-2</v>
      </c>
      <c r="G87" s="4">
        <f t="shared" si="27"/>
        <v>-1.1348298320884687E-2</v>
      </c>
      <c r="H87" s="4">
        <f t="shared" si="27"/>
        <v>-2.3508302933917813E-3</v>
      </c>
      <c r="I87" s="4">
        <f t="shared" si="27"/>
        <v>5.8998363367352979E-3</v>
      </c>
      <c r="J87" s="4">
        <f t="shared" si="27"/>
        <v>1.0519892388165974E-2</v>
      </c>
      <c r="K87" s="4">
        <f t="shared" si="27"/>
        <v>1.5774547008284401E-2</v>
      </c>
      <c r="L87" s="4">
        <f t="shared" si="27"/>
        <v>1.6823693481742952E-2</v>
      </c>
      <c r="M87" s="4">
        <f t="shared" si="27"/>
        <v>1.9744551274001987E-2</v>
      </c>
      <c r="N87" s="4">
        <f t="shared" si="27"/>
        <v>2.3745199737157829E-2</v>
      </c>
      <c r="O87" s="4">
        <f t="shared" si="27"/>
        <v>5.0518320044582898E-2</v>
      </c>
      <c r="P87" s="4">
        <f t="shared" si="27"/>
        <v>8.9283215870045174E-2</v>
      </c>
      <c r="Q87" s="4">
        <f t="shared" si="27"/>
        <v>0.12636756916544201</v>
      </c>
      <c r="R87" s="4">
        <f t="shared" si="27"/>
        <v>0.16307035838825157</v>
      </c>
      <c r="S87" s="4">
        <f t="shared" si="27"/>
        <v>0.20370713229519333</v>
      </c>
      <c r="T87" s="4">
        <f t="shared" si="27"/>
        <v>0.25517810670061269</v>
      </c>
      <c r="U87" s="4">
        <f t="shared" si="27"/>
        <v>0.31646524686781641</v>
      </c>
      <c r="V87" s="4">
        <f t="shared" si="27"/>
        <v>0.39415107836692709</v>
      </c>
      <c r="W87" s="4">
        <f t="shared" si="27"/>
        <v>0.49713701310432068</v>
      </c>
      <c r="X87" s="4">
        <f t="shared" si="27"/>
        <v>0.64022169362472359</v>
      </c>
      <c r="Y87" s="4">
        <f t="shared" si="27"/>
        <v>0.83718474736163118</v>
      </c>
      <c r="Z87" s="4">
        <f t="shared" si="27"/>
        <v>1.1014019924150555</v>
      </c>
      <c r="AA87" s="4">
        <f t="shared" si="27"/>
        <v>1.452932663013986</v>
      </c>
      <c r="AB87" s="4">
        <f t="shared" si="27"/>
        <v>1.9144220852619278</v>
      </c>
    </row>
    <row r="88" spans="2:28" x14ac:dyDescent="0.25">
      <c r="B88">
        <f t="shared" si="26"/>
        <v>20</v>
      </c>
      <c r="C88" s="4">
        <f t="shared" si="25"/>
        <v>-2.8903564659234271E-2</v>
      </c>
      <c r="D88" s="4">
        <f t="shared" si="27"/>
        <v>-1.8145851949809333E-2</v>
      </c>
      <c r="E88" s="4">
        <f t="shared" si="27"/>
        <v>-4.4924879831589326E-3</v>
      </c>
      <c r="F88" s="4">
        <f t="shared" si="27"/>
        <v>1.1541242879317126E-2</v>
      </c>
      <c r="G88" s="4">
        <f t="shared" si="27"/>
        <v>2.5125510716361488E-2</v>
      </c>
      <c r="H88" s="4">
        <f t="shared" si="27"/>
        <v>3.3259794698662137E-2</v>
      </c>
      <c r="I88" s="4">
        <f t="shared" si="27"/>
        <v>4.0987936310563189E-2</v>
      </c>
      <c r="J88" s="4">
        <f t="shared" si="27"/>
        <v>4.3168829091685401E-2</v>
      </c>
      <c r="K88" s="4">
        <f t="shared" si="27"/>
        <v>4.9629258635911278E-2</v>
      </c>
      <c r="L88" s="4">
        <f t="shared" si="27"/>
        <v>5.2073180170263411E-2</v>
      </c>
      <c r="M88" s="4">
        <f t="shared" si="27"/>
        <v>5.4351816821707422E-2</v>
      </c>
      <c r="N88" s="4">
        <f t="shared" si="27"/>
        <v>6.2805566002256397E-2</v>
      </c>
      <c r="O88" s="4">
        <f t="shared" si="27"/>
        <v>0.10785421286934427</v>
      </c>
      <c r="P88" s="4">
        <f t="shared" si="27"/>
        <v>0.14709368176261051</v>
      </c>
      <c r="Q88" s="4">
        <f t="shared" si="27"/>
        <v>0.18693479233930366</v>
      </c>
      <c r="R88" s="4">
        <f t="shared" si="27"/>
        <v>0.2275026971587637</v>
      </c>
      <c r="S88" s="4">
        <f t="shared" si="27"/>
        <v>0.27596513034869874</v>
      </c>
      <c r="T88" s="4">
        <f t="shared" si="27"/>
        <v>0.33647410405359368</v>
      </c>
      <c r="U88" s="4">
        <f t="shared" si="27"/>
        <v>0.40995752125067497</v>
      </c>
      <c r="V88" s="4">
        <f t="shared" si="27"/>
        <v>0.50479669735223487</v>
      </c>
      <c r="W88" s="4">
        <f t="shared" si="27"/>
        <v>0.6317574460677553</v>
      </c>
      <c r="X88" s="4">
        <f t="shared" si="27"/>
        <v>0.81250762206307914</v>
      </c>
      <c r="Y88" s="4">
        <f t="shared" si="27"/>
        <v>1.0544573884619872</v>
      </c>
      <c r="Z88" s="4">
        <f t="shared" si="27"/>
        <v>1.3771440199361544</v>
      </c>
      <c r="AA88" s="4">
        <f t="shared" si="27"/>
        <v>1.8039295853665376</v>
      </c>
      <c r="AB88" s="4">
        <f t="shared" si="27"/>
        <v>2.3563837951476909</v>
      </c>
    </row>
    <row r="89" spans="2:28" x14ac:dyDescent="0.25">
      <c r="B89">
        <f t="shared" si="26"/>
        <v>21</v>
      </c>
      <c r="C89" s="4">
        <f t="shared" si="25"/>
        <v>-7.5125088355088909E-2</v>
      </c>
      <c r="D89" s="4">
        <f t="shared" si="27"/>
        <v>-6.2410504988270166E-2</v>
      </c>
      <c r="E89" s="4">
        <f t="shared" si="27"/>
        <v>-4.8461895004900613E-2</v>
      </c>
      <c r="F89" s="4">
        <f t="shared" si="27"/>
        <v>-3.4324937788826171E-2</v>
      </c>
      <c r="G89" s="4">
        <f t="shared" si="27"/>
        <v>-2.3088239246794817E-2</v>
      </c>
      <c r="H89" s="4">
        <f t="shared" si="27"/>
        <v>-1.5278336918656987E-2</v>
      </c>
      <c r="I89" s="4">
        <f t="shared" si="27"/>
        <v>-1.005507080078738E-2</v>
      </c>
      <c r="J89" s="4">
        <f t="shared" si="27"/>
        <v>-5.4491194352336292E-3</v>
      </c>
      <c r="K89" s="4">
        <f t="shared" si="27"/>
        <v>-2.824709151322935E-3</v>
      </c>
      <c r="L89" s="4">
        <f t="shared" si="27"/>
        <v>1.3924641882816502E-3</v>
      </c>
      <c r="M89" s="4">
        <f t="shared" si="27"/>
        <v>6.1466332381077127E-3</v>
      </c>
      <c r="N89" s="4">
        <f t="shared" si="27"/>
        <v>1.6084369984974201E-2</v>
      </c>
      <c r="O89" s="4">
        <f t="shared" si="27"/>
        <v>5.5864713561380341E-2</v>
      </c>
      <c r="P89" s="4">
        <f t="shared" si="27"/>
        <v>9.338374576488051E-2</v>
      </c>
      <c r="Q89" s="4">
        <f t="shared" si="27"/>
        <v>0.13103987780499948</v>
      </c>
      <c r="R89" s="4">
        <f t="shared" si="27"/>
        <v>0.17325500718217635</v>
      </c>
      <c r="S89" s="4">
        <f t="shared" si="27"/>
        <v>0.22573808915520877</v>
      </c>
      <c r="T89" s="4">
        <f t="shared" si="27"/>
        <v>0.28959938119708206</v>
      </c>
      <c r="U89" s="4">
        <f t="shared" si="27"/>
        <v>0.36940744410197635</v>
      </c>
      <c r="V89" s="4">
        <f t="shared" si="27"/>
        <v>0.47518624142037713</v>
      </c>
      <c r="W89" s="4">
        <f t="shared" si="27"/>
        <v>0.62163722571657076</v>
      </c>
      <c r="X89" s="4">
        <f t="shared" si="27"/>
        <v>0.82128555336453002</v>
      </c>
      <c r="Y89" s="4">
        <f t="shared" si="27"/>
        <v>1.0880289191037096</v>
      </c>
      <c r="Z89" s="4">
        <f t="shared" si="27"/>
        <v>1.4425427630028373</v>
      </c>
      <c r="AA89" s="4">
        <f t="shared" si="27"/>
        <v>1.9068229331213433</v>
      </c>
      <c r="AB89" s="4">
        <f t="shared" si="27"/>
        <v>2.4994974690760898</v>
      </c>
    </row>
    <row r="90" spans="2:28" x14ac:dyDescent="0.25">
      <c r="B90">
        <f t="shared" si="26"/>
        <v>22</v>
      </c>
      <c r="C90" s="4">
        <f t="shared" si="25"/>
        <v>-4.2725994824134306E-2</v>
      </c>
      <c r="D90" s="4">
        <f t="shared" ref="D90:AB98" si="28">D57/D24-1</f>
        <v>-2.821104514611672E-2</v>
      </c>
      <c r="E90" s="4">
        <f t="shared" si="28"/>
        <v>-1.1978197589726736E-2</v>
      </c>
      <c r="F90" s="4">
        <f t="shared" si="28"/>
        <v>5.1470543692389015E-4</v>
      </c>
      <c r="G90" s="4">
        <f t="shared" si="28"/>
        <v>1.0828782175352103E-2</v>
      </c>
      <c r="H90" s="4">
        <f t="shared" si="28"/>
        <v>1.8215012756546134E-2</v>
      </c>
      <c r="I90" s="4">
        <f t="shared" si="28"/>
        <v>2.1152414156397903E-2</v>
      </c>
      <c r="J90" s="4">
        <f t="shared" si="28"/>
        <v>2.7007721923408834E-2</v>
      </c>
      <c r="K90" s="4">
        <f t="shared" si="28"/>
        <v>3.0915317330830305E-2</v>
      </c>
      <c r="L90" s="4">
        <f t="shared" si="28"/>
        <v>3.4527781609327457E-2</v>
      </c>
      <c r="M90" s="4">
        <f t="shared" si="28"/>
        <v>4.3548672383340481E-2</v>
      </c>
      <c r="N90" s="4">
        <f t="shared" si="28"/>
        <v>7.0539494750655685E-2</v>
      </c>
      <c r="O90" s="4">
        <f t="shared" si="28"/>
        <v>0.11083290956574854</v>
      </c>
      <c r="P90" s="4">
        <f t="shared" si="28"/>
        <v>0.15109001875478389</v>
      </c>
      <c r="Q90" s="4">
        <f t="shared" si="28"/>
        <v>0.19255676327416915</v>
      </c>
      <c r="R90" s="4">
        <f t="shared" si="28"/>
        <v>0.24232802509563389</v>
      </c>
      <c r="S90" s="4">
        <f t="shared" si="28"/>
        <v>0.30366895285236417</v>
      </c>
      <c r="T90" s="4">
        <f t="shared" si="28"/>
        <v>0.37936270011461026</v>
      </c>
      <c r="U90" s="4">
        <f t="shared" si="28"/>
        <v>0.4759209335639476</v>
      </c>
      <c r="V90" s="4">
        <f t="shared" si="28"/>
        <v>0.60506103385019028</v>
      </c>
      <c r="W90" s="4">
        <f t="shared" si="28"/>
        <v>0.78797113789389006</v>
      </c>
      <c r="X90" s="4">
        <f t="shared" si="28"/>
        <v>1.0314154587443434</v>
      </c>
      <c r="Y90" s="4">
        <f t="shared" si="28"/>
        <v>1.3550835343845056</v>
      </c>
      <c r="Z90" s="4">
        <f t="shared" si="28"/>
        <v>1.7825744324667485</v>
      </c>
      <c r="AA90" s="4">
        <f t="shared" si="28"/>
        <v>2.3349277712775387</v>
      </c>
      <c r="AB90" s="4">
        <f t="shared" si="28"/>
        <v>3.033706377799148</v>
      </c>
    </row>
    <row r="91" spans="2:28" x14ac:dyDescent="0.25">
      <c r="B91">
        <f t="shared" si="26"/>
        <v>23</v>
      </c>
      <c r="C91" s="4">
        <f t="shared" si="25"/>
        <v>-8.6593850215194834E-2</v>
      </c>
      <c r="D91" s="4">
        <f t="shared" si="28"/>
        <v>-7.1969986206253833E-2</v>
      </c>
      <c r="E91" s="4">
        <f t="shared" si="28"/>
        <v>-5.7613551486699E-2</v>
      </c>
      <c r="F91" s="4">
        <f t="shared" si="28"/>
        <v>-4.722662301659053E-2</v>
      </c>
      <c r="G91" s="4">
        <f t="shared" si="28"/>
        <v>-3.7528675797587452E-2</v>
      </c>
      <c r="H91" s="4">
        <f t="shared" si="28"/>
        <v>-3.2456294669849672E-2</v>
      </c>
      <c r="I91" s="4">
        <f t="shared" si="28"/>
        <v>-2.7293475744116003E-2</v>
      </c>
      <c r="J91" s="4">
        <f t="shared" si="28"/>
        <v>-2.4939926729035888E-2</v>
      </c>
      <c r="K91" s="4">
        <f t="shared" si="28"/>
        <v>-1.9506378302607819E-2</v>
      </c>
      <c r="L91" s="4">
        <f t="shared" si="28"/>
        <v>-1.3664070424284191E-2</v>
      </c>
      <c r="M91" s="4">
        <f t="shared" si="28"/>
        <v>-3.252842037305026E-3</v>
      </c>
      <c r="N91" s="4">
        <f t="shared" si="28"/>
        <v>1.9389018322210294E-2</v>
      </c>
      <c r="O91" s="4">
        <f t="shared" si="28"/>
        <v>5.7790483051490149E-2</v>
      </c>
      <c r="P91" s="4">
        <f t="shared" si="28"/>
        <v>9.5869216368036358E-2</v>
      </c>
      <c r="Q91" s="4">
        <f t="shared" si="28"/>
        <v>0.1387341768602437</v>
      </c>
      <c r="R91" s="4">
        <f t="shared" si="28"/>
        <v>0.19209363432745108</v>
      </c>
      <c r="S91" s="4">
        <f t="shared" si="28"/>
        <v>0.25652100050993587</v>
      </c>
      <c r="T91" s="4">
        <f t="shared" si="28"/>
        <v>0.33791550933463044</v>
      </c>
      <c r="U91" s="4">
        <f t="shared" si="28"/>
        <v>0.44468837685674845</v>
      </c>
      <c r="V91" s="4">
        <f t="shared" si="28"/>
        <v>0.59205580204699326</v>
      </c>
      <c r="W91" s="4">
        <f t="shared" si="28"/>
        <v>0.79255857738254831</v>
      </c>
      <c r="X91" s="4">
        <f t="shared" si="28"/>
        <v>1.059246545701817</v>
      </c>
      <c r="Y91" s="4">
        <f t="shared" si="28"/>
        <v>1.4127268321846862</v>
      </c>
      <c r="Z91" s="4">
        <f t="shared" si="28"/>
        <v>1.875003436562332</v>
      </c>
      <c r="AA91" s="4">
        <f t="shared" si="28"/>
        <v>2.4643723847385681</v>
      </c>
      <c r="AB91" s="4">
        <f t="shared" si="28"/>
        <v>3.2054350412776405</v>
      </c>
    </row>
    <row r="92" spans="2:28" x14ac:dyDescent="0.25">
      <c r="B92">
        <f t="shared" si="26"/>
        <v>24</v>
      </c>
      <c r="C92" s="4">
        <f t="shared" si="25"/>
        <v>-5.4011783273027358E-2</v>
      </c>
      <c r="D92" s="4">
        <f t="shared" si="28"/>
        <v>-3.7266128541492249E-2</v>
      </c>
      <c r="E92" s="4">
        <f t="shared" si="28"/>
        <v>-2.4464008448276231E-2</v>
      </c>
      <c r="F92" s="4">
        <f t="shared" si="28"/>
        <v>-1.4876725863415485E-2</v>
      </c>
      <c r="G92" s="4">
        <f t="shared" si="28"/>
        <v>-5.6720547157457224E-3</v>
      </c>
      <c r="H92" s="4">
        <f t="shared" si="28"/>
        <v>-2.7125212818119859E-3</v>
      </c>
      <c r="I92" s="4">
        <f t="shared" si="28"/>
        <v>3.6434891327972174E-3</v>
      </c>
      <c r="J92" s="4">
        <f t="shared" si="28"/>
        <v>7.297217889439267E-3</v>
      </c>
      <c r="K92" s="4">
        <f t="shared" si="28"/>
        <v>1.2146693321139601E-2</v>
      </c>
      <c r="L92" s="4">
        <f t="shared" si="28"/>
        <v>2.204642233589249E-2</v>
      </c>
      <c r="M92" s="4">
        <f t="shared" si="28"/>
        <v>3.070825509611308E-2</v>
      </c>
      <c r="N92" s="4">
        <f t="shared" si="28"/>
        <v>7.1542778808704188E-2</v>
      </c>
      <c r="O92" s="4">
        <f t="shared" si="28"/>
        <v>0.11256892986446143</v>
      </c>
      <c r="P92" s="4">
        <f t="shared" si="28"/>
        <v>0.15437021916925908</v>
      </c>
      <c r="Q92" s="4">
        <f t="shared" si="28"/>
        <v>0.20452379239446383</v>
      </c>
      <c r="R92" s="4">
        <f t="shared" si="28"/>
        <v>0.26645405710005954</v>
      </c>
      <c r="S92" s="4">
        <f t="shared" si="28"/>
        <v>0.34239892411716899</v>
      </c>
      <c r="T92" s="4">
        <f t="shared" si="28"/>
        <v>0.43998652959739504</v>
      </c>
      <c r="U92" s="4">
        <f t="shared" si="28"/>
        <v>0.56943342418546905</v>
      </c>
      <c r="V92" s="4">
        <f t="shared" si="28"/>
        <v>0.75201192718005117</v>
      </c>
      <c r="W92" s="4">
        <f t="shared" si="28"/>
        <v>0.9948510588359234</v>
      </c>
      <c r="X92" s="4">
        <f t="shared" si="28"/>
        <v>1.3165934701128021</v>
      </c>
      <c r="Y92" s="4">
        <f t="shared" si="28"/>
        <v>1.7405385247232874</v>
      </c>
      <c r="Z92" s="4">
        <f t="shared" si="28"/>
        <v>2.2876882233838378</v>
      </c>
      <c r="AA92" s="4">
        <f t="shared" si="28"/>
        <v>2.9791404971978257</v>
      </c>
      <c r="AB92" s="4">
        <f t="shared" si="28"/>
        <v>3.8429294286627549</v>
      </c>
    </row>
    <row r="93" spans="2:28" x14ac:dyDescent="0.25">
      <c r="B93">
        <f t="shared" si="26"/>
        <v>25</v>
      </c>
      <c r="C93" s="4">
        <f t="shared" si="25"/>
        <v>-9.7324095475243233E-2</v>
      </c>
      <c r="D93" s="4">
        <f t="shared" si="28"/>
        <v>-8.2486998287835234E-2</v>
      </c>
      <c r="E93" s="4">
        <f t="shared" si="28"/>
        <v>-7.1762078492053183E-2</v>
      </c>
      <c r="F93" s="4">
        <f t="shared" si="28"/>
        <v>-6.2684348018135383E-2</v>
      </c>
      <c r="G93" s="4">
        <f t="shared" si="28"/>
        <v>-5.5929060061616243E-2</v>
      </c>
      <c r="H93" s="4">
        <f t="shared" si="28"/>
        <v>-5.0833809404410735E-2</v>
      </c>
      <c r="I93" s="4">
        <f t="shared" si="28"/>
        <v>-4.7849420834911838E-2</v>
      </c>
      <c r="J93" s="4">
        <f t="shared" si="28"/>
        <v>-4.2666047022290932E-2</v>
      </c>
      <c r="K93" s="4">
        <f t="shared" si="28"/>
        <v>-3.5822078987085337E-2</v>
      </c>
      <c r="L93" s="4">
        <f t="shared" si="28"/>
        <v>-2.4685736715624129E-2</v>
      </c>
      <c r="M93" s="4">
        <f t="shared" si="28"/>
        <v>-1.9321490852856171E-2</v>
      </c>
      <c r="N93" s="4">
        <f t="shared" si="28"/>
        <v>1.9489523747560744E-2</v>
      </c>
      <c r="O93" s="4">
        <f t="shared" si="28"/>
        <v>5.8219979210121231E-2</v>
      </c>
      <c r="P93" s="4">
        <f t="shared" si="28"/>
        <v>0.10120201820189512</v>
      </c>
      <c r="Q93" s="4">
        <f t="shared" si="28"/>
        <v>0.15459783319738141</v>
      </c>
      <c r="R93" s="4">
        <f t="shared" si="28"/>
        <v>0.21927128469876966</v>
      </c>
      <c r="S93" s="4">
        <f t="shared" si="28"/>
        <v>0.30051341398431508</v>
      </c>
      <c r="T93" s="4">
        <f t="shared" si="28"/>
        <v>0.40751985666126056</v>
      </c>
      <c r="U93" s="4">
        <f t="shared" si="28"/>
        <v>0.55405961714156704</v>
      </c>
      <c r="V93" s="4">
        <f t="shared" si="28"/>
        <v>0.75308794029167947</v>
      </c>
      <c r="W93" s="4">
        <f t="shared" si="28"/>
        <v>1.0175803025095589</v>
      </c>
      <c r="X93" s="4">
        <f t="shared" si="28"/>
        <v>1.3671278793677621</v>
      </c>
      <c r="Y93" s="4">
        <f t="shared" si="28"/>
        <v>1.8233654516120832</v>
      </c>
      <c r="Z93" s="4">
        <f t="shared" si="28"/>
        <v>2.4045577066817123</v>
      </c>
      <c r="AA93" s="4">
        <f t="shared" si="28"/>
        <v>3.1345821666714055</v>
      </c>
      <c r="AB93" s="4">
        <f t="shared" si="28"/>
        <v>4.0408699500157006</v>
      </c>
    </row>
    <row r="94" spans="2:28" x14ac:dyDescent="0.25">
      <c r="B94">
        <f t="shared" si="26"/>
        <v>26</v>
      </c>
      <c r="C94" s="4">
        <f t="shared" si="25"/>
        <v>-6.4323630709084312E-2</v>
      </c>
      <c r="D94" s="4">
        <f t="shared" si="28"/>
        <v>-5.0981485674783111E-2</v>
      </c>
      <c r="E94" s="4">
        <f t="shared" si="28"/>
        <v>-4.102352560989142E-2</v>
      </c>
      <c r="F94" s="4">
        <f t="shared" si="28"/>
        <v>-3.2357068510572629E-2</v>
      </c>
      <c r="G94" s="4">
        <f t="shared" si="28"/>
        <v>-2.7688224312254373E-2</v>
      </c>
      <c r="H94" s="4">
        <f t="shared" si="28"/>
        <v>-2.1417635437778526E-2</v>
      </c>
      <c r="I94" s="4">
        <f t="shared" si="28"/>
        <v>-1.7190197585885802E-2</v>
      </c>
      <c r="J94" s="4">
        <f t="shared" si="28"/>
        <v>-1.2485149194767287E-2</v>
      </c>
      <c r="K94" s="4">
        <f t="shared" si="28"/>
        <v>-1.7866180914264396E-3</v>
      </c>
      <c r="L94" s="4">
        <f t="shared" si="28"/>
        <v>7.7092351498058154E-3</v>
      </c>
      <c r="M94" s="4">
        <f t="shared" si="28"/>
        <v>3.0059321543757012E-2</v>
      </c>
      <c r="N94" s="4">
        <f t="shared" si="28"/>
        <v>7.1374492234357545E-2</v>
      </c>
      <c r="O94" s="4">
        <f t="shared" si="28"/>
        <v>0.1136625051352198</v>
      </c>
      <c r="P94" s="4">
        <f t="shared" si="28"/>
        <v>0.16364731430118229</v>
      </c>
      <c r="Q94" s="4">
        <f t="shared" si="28"/>
        <v>0.22531297267254757</v>
      </c>
      <c r="R94" s="4">
        <f t="shared" si="28"/>
        <v>0.30109360219058234</v>
      </c>
      <c r="S94" s="4">
        <f t="shared" si="28"/>
        <v>0.39799595349199901</v>
      </c>
      <c r="T94" s="4">
        <f t="shared" si="28"/>
        <v>0.52684713207608347</v>
      </c>
      <c r="U94" s="4">
        <f t="shared" si="28"/>
        <v>0.70728565378291175</v>
      </c>
      <c r="V94" s="4">
        <f t="shared" si="28"/>
        <v>0.94711248789412594</v>
      </c>
      <c r="W94" s="4">
        <f t="shared" si="28"/>
        <v>1.2645609903307222</v>
      </c>
      <c r="X94" s="4">
        <f t="shared" si="28"/>
        <v>1.681823574569056</v>
      </c>
      <c r="Y94" s="4">
        <f t="shared" si="28"/>
        <v>2.2195586151892974</v>
      </c>
      <c r="Z94" s="4">
        <f t="shared" si="28"/>
        <v>2.8986116340291068</v>
      </c>
      <c r="AA94" s="4">
        <f t="shared" si="28"/>
        <v>3.746142754173408</v>
      </c>
      <c r="AB94" s="4">
        <f t="shared" si="28"/>
        <v>4.7925826296537082</v>
      </c>
    </row>
    <row r="95" spans="2:28" x14ac:dyDescent="0.25">
      <c r="B95">
        <f>B94+1</f>
        <v>27</v>
      </c>
      <c r="C95" s="4">
        <f t="shared" si="25"/>
        <v>-0.10892964342090095</v>
      </c>
      <c r="D95" s="4">
        <f t="shared" si="28"/>
        <v>-9.7678170879915593E-2</v>
      </c>
      <c r="E95" s="4">
        <f t="shared" si="28"/>
        <v>-8.8282301218274628E-2</v>
      </c>
      <c r="F95" s="4">
        <f t="shared" si="28"/>
        <v>-8.1886157072173393E-2</v>
      </c>
      <c r="G95" s="4">
        <f t="shared" si="28"/>
        <v>-7.5407588474318832E-2</v>
      </c>
      <c r="H95" s="4">
        <f t="shared" si="28"/>
        <v>-7.2323779711488734E-2</v>
      </c>
      <c r="I95" s="4">
        <f t="shared" si="28"/>
        <v>-6.6691487131490201E-2</v>
      </c>
      <c r="J95" s="4">
        <f t="shared" si="28"/>
        <v>-6.0030342235910084E-2</v>
      </c>
      <c r="K95" s="4">
        <f t="shared" si="28"/>
        <v>-4.8248621142120252E-2</v>
      </c>
      <c r="L95" s="4">
        <f t="shared" si="28"/>
        <v>-4.1973257444913536E-2</v>
      </c>
      <c r="M95" s="4">
        <f t="shared" si="28"/>
        <v>-2.0748676909096653E-2</v>
      </c>
      <c r="N95" s="4">
        <f t="shared" si="28"/>
        <v>1.818652044975444E-2</v>
      </c>
      <c r="O95" s="4">
        <f t="shared" si="28"/>
        <v>6.1361409735356975E-2</v>
      </c>
      <c r="P95" s="4">
        <f t="shared" si="28"/>
        <v>0.11427780245669195</v>
      </c>
      <c r="Q95" s="4">
        <f t="shared" si="28"/>
        <v>0.17840614360783102</v>
      </c>
      <c r="R95" s="4">
        <f t="shared" si="28"/>
        <v>0.25903327020452127</v>
      </c>
      <c r="S95" s="4">
        <f t="shared" si="28"/>
        <v>0.36473993976164465</v>
      </c>
      <c r="T95" s="4">
        <f t="shared" si="28"/>
        <v>0.50953027188993438</v>
      </c>
      <c r="U95" s="4">
        <f t="shared" si="28"/>
        <v>0.70536563772926253</v>
      </c>
      <c r="V95" s="4">
        <f t="shared" si="28"/>
        <v>0.96540927603667082</v>
      </c>
      <c r="W95" s="4">
        <f t="shared" si="28"/>
        <v>1.3086959841716803</v>
      </c>
      <c r="X95" s="4">
        <f t="shared" si="28"/>
        <v>1.7558735681795548</v>
      </c>
      <c r="Y95" s="4">
        <f t="shared" si="28"/>
        <v>2.3249384950369207</v>
      </c>
      <c r="Z95" s="4">
        <f t="shared" si="28"/>
        <v>3.0391978441662362</v>
      </c>
      <c r="AA95" s="4">
        <f t="shared" si="28"/>
        <v>3.9252774809406867</v>
      </c>
      <c r="AB95" s="4">
        <f t="shared" si="28"/>
        <v>5.0146342827887826</v>
      </c>
    </row>
    <row r="96" spans="2:28" x14ac:dyDescent="0.25">
      <c r="B96">
        <f t="shared" ref="B96:B98" si="29">B95+1</f>
        <v>28</v>
      </c>
      <c r="C96" s="4">
        <f t="shared" si="25"/>
        <v>-7.9005469388036764E-2</v>
      </c>
      <c r="D96" s="4">
        <f t="shared" si="28"/>
        <v>-6.8508659478637157E-2</v>
      </c>
      <c r="E96" s="4">
        <f t="shared" si="28"/>
        <v>-5.9513287400921544E-2</v>
      </c>
      <c r="F96" s="4">
        <f t="shared" si="28"/>
        <v>-5.5056367091530833E-2</v>
      </c>
      <c r="G96" s="4">
        <f t="shared" si="28"/>
        <v>-4.7527090223945523E-2</v>
      </c>
      <c r="H96" s="4">
        <f t="shared" si="28"/>
        <v>-4.3226782063943148E-2</v>
      </c>
      <c r="I96" s="4">
        <f t="shared" si="28"/>
        <v>-3.803799209089509E-2</v>
      </c>
      <c r="J96" s="4">
        <f t="shared" si="28"/>
        <v>-2.7639687659635981E-2</v>
      </c>
      <c r="K96" s="4">
        <f t="shared" si="28"/>
        <v>-1.7411265842668278E-2</v>
      </c>
      <c r="L96" s="4">
        <f t="shared" si="28"/>
        <v>-1.2328104555945796E-2</v>
      </c>
      <c r="M96" s="4">
        <f t="shared" si="28"/>
        <v>2.8294126063568292E-2</v>
      </c>
      <c r="N96" s="4">
        <f t="shared" si="28"/>
        <v>7.0615770369397479E-2</v>
      </c>
      <c r="O96" s="4">
        <f t="shared" si="28"/>
        <v>0.1204520826464337</v>
      </c>
      <c r="P96" s="4">
        <f t="shared" si="28"/>
        <v>0.18131265484942038</v>
      </c>
      <c r="Q96" s="4">
        <f t="shared" si="28"/>
        <v>0.25611977198053504</v>
      </c>
      <c r="R96" s="4">
        <f t="shared" si="28"/>
        <v>0.35179057811131642</v>
      </c>
      <c r="S96" s="4">
        <f t="shared" si="28"/>
        <v>0.47851901290133192</v>
      </c>
      <c r="T96" s="4">
        <f t="shared" si="28"/>
        <v>0.65578657190846434</v>
      </c>
      <c r="U96" s="4">
        <f t="shared" si="28"/>
        <v>0.89080354548767904</v>
      </c>
      <c r="V96" s="4">
        <f t="shared" si="28"/>
        <v>1.2016355277885533</v>
      </c>
      <c r="W96" s="4">
        <f t="shared" si="28"/>
        <v>1.6097283326388578</v>
      </c>
      <c r="X96" s="4">
        <f t="shared" si="28"/>
        <v>2.1348689798606872</v>
      </c>
      <c r="Y96" s="4">
        <f t="shared" si="28"/>
        <v>2.7974705984923971</v>
      </c>
      <c r="Z96" s="4">
        <f t="shared" si="28"/>
        <v>3.6239181793748143</v>
      </c>
      <c r="AA96" s="4">
        <f t="shared" si="28"/>
        <v>4.6438033916624857</v>
      </c>
      <c r="AB96" s="4">
        <f t="shared" si="28"/>
        <v>5.8939173733086072</v>
      </c>
    </row>
    <row r="97" spans="2:28" x14ac:dyDescent="0.25">
      <c r="B97">
        <f t="shared" si="29"/>
        <v>29</v>
      </c>
      <c r="C97" s="4">
        <f t="shared" si="25"/>
        <v>-0.12492750461280711</v>
      </c>
      <c r="D97" s="4">
        <f t="shared" si="28"/>
        <v>-0.11507255164487884</v>
      </c>
      <c r="E97" s="4">
        <f t="shared" si="28"/>
        <v>-0.10830581167860587</v>
      </c>
      <c r="F97" s="4">
        <f t="shared" si="28"/>
        <v>-0.10209377144006482</v>
      </c>
      <c r="G97" s="4">
        <f t="shared" si="28"/>
        <v>-9.7776853760934368E-2</v>
      </c>
      <c r="H97" s="4">
        <f t="shared" si="28"/>
        <v>-9.2128221612433059E-2</v>
      </c>
      <c r="I97" s="4">
        <f t="shared" si="28"/>
        <v>-8.5118231096693253E-2</v>
      </c>
      <c r="J97" s="4">
        <f t="shared" si="28"/>
        <v>-7.36420135000877E-2</v>
      </c>
      <c r="K97" s="4">
        <f t="shared" si="28"/>
        <v>-6.6570368834935278E-2</v>
      </c>
      <c r="L97" s="4">
        <f t="shared" si="28"/>
        <v>-6.178149702516389E-2</v>
      </c>
      <c r="M97" s="4">
        <f t="shared" si="28"/>
        <v>-2.3501313093673426E-2</v>
      </c>
      <c r="N97" s="4">
        <f t="shared" si="28"/>
        <v>1.9454525841595682E-2</v>
      </c>
      <c r="O97" s="4">
        <f t="shared" si="28"/>
        <v>7.1861863201455378E-2</v>
      </c>
      <c r="P97" s="4">
        <f t="shared" si="28"/>
        <v>0.13493050481633828</v>
      </c>
      <c r="Q97" s="4">
        <f t="shared" si="28"/>
        <v>0.21419217875221719</v>
      </c>
      <c r="R97" s="4">
        <f t="shared" si="28"/>
        <v>0.31803343200278</v>
      </c>
      <c r="S97" s="4">
        <f t="shared" si="28"/>
        <v>0.45970823995672161</v>
      </c>
      <c r="T97" s="4">
        <f t="shared" si="28"/>
        <v>0.65131135880156221</v>
      </c>
      <c r="U97" s="4">
        <f t="shared" si="28"/>
        <v>0.90521093915718054</v>
      </c>
      <c r="V97" s="4">
        <f t="shared" si="28"/>
        <v>1.2400837216854872</v>
      </c>
      <c r="W97" s="4">
        <f t="shared" si="28"/>
        <v>1.6758343851247353</v>
      </c>
      <c r="X97" s="4">
        <f t="shared" si="28"/>
        <v>2.2297785246611665</v>
      </c>
      <c r="Y97" s="4">
        <f t="shared" si="28"/>
        <v>2.9245492513855731</v>
      </c>
      <c r="Z97" s="4">
        <f t="shared" si="28"/>
        <v>3.7859921454501118</v>
      </c>
      <c r="AA97" s="4">
        <f t="shared" si="28"/>
        <v>4.8447157278412893</v>
      </c>
      <c r="AB97" s="4">
        <f t="shared" si="28"/>
        <v>6.1400744955496274</v>
      </c>
    </row>
    <row r="98" spans="2:28" x14ac:dyDescent="0.25">
      <c r="B98">
        <f t="shared" si="29"/>
        <v>30</v>
      </c>
      <c r="C98" s="4">
        <f t="shared" si="25"/>
        <v>-9.7268217540080304E-2</v>
      </c>
      <c r="D98" s="4">
        <f t="shared" si="28"/>
        <v>-8.7818583278756024E-2</v>
      </c>
      <c r="E98" s="4">
        <f t="shared" si="28"/>
        <v>-8.2909375000386087E-2</v>
      </c>
      <c r="F98" s="4">
        <f t="shared" si="28"/>
        <v>-7.5661002179052583E-2</v>
      </c>
      <c r="G98" s="4">
        <f t="shared" si="28"/>
        <v>-7.0237734570313792E-2</v>
      </c>
      <c r="H98" s="4">
        <f t="shared" si="28"/>
        <v>-6.4981866084116713E-2</v>
      </c>
      <c r="I98" s="4">
        <f t="shared" si="28"/>
        <v>-5.439129569621648E-2</v>
      </c>
      <c r="J98" s="4">
        <f t="shared" si="28"/>
        <v>-4.4337434674009413E-2</v>
      </c>
      <c r="K98" s="4">
        <f t="shared" si="28"/>
        <v>-3.8400270817351756E-2</v>
      </c>
      <c r="L98" s="4">
        <f t="shared" si="28"/>
        <v>-1.5551222294227007E-2</v>
      </c>
      <c r="M98" s="4">
        <f t="shared" si="28"/>
        <v>2.5978271025982602E-2</v>
      </c>
      <c r="N98" s="4">
        <f t="shared" si="28"/>
        <v>7.5253994939082025E-2</v>
      </c>
      <c r="O98" s="4">
        <f t="shared" si="28"/>
        <v>0.13522955097944367</v>
      </c>
      <c r="P98" s="4">
        <f t="shared" si="28"/>
        <v>0.20852525810095579</v>
      </c>
      <c r="Q98" s="4">
        <f t="shared" si="28"/>
        <v>0.30219589332938535</v>
      </c>
      <c r="R98" s="4">
        <f t="shared" si="28"/>
        <v>0.42616362619240866</v>
      </c>
      <c r="S98" s="4">
        <f t="shared" si="28"/>
        <v>0.59890413942746923</v>
      </c>
      <c r="T98" s="4">
        <f t="shared" si="28"/>
        <v>0.82797394357871279</v>
      </c>
      <c r="U98" s="4">
        <f t="shared" si="28"/>
        <v>1.1304365100096003</v>
      </c>
      <c r="V98" s="4">
        <f t="shared" si="28"/>
        <v>1.5271715412550355</v>
      </c>
      <c r="W98" s="4">
        <f t="shared" si="28"/>
        <v>2.0372582408128981</v>
      </c>
      <c r="X98" s="4">
        <f t="shared" si="28"/>
        <v>2.6803398928667921</v>
      </c>
      <c r="Y98" s="4">
        <f t="shared" si="28"/>
        <v>3.4819537823818978</v>
      </c>
      <c r="Z98" s="4">
        <f t="shared" si="28"/>
        <v>4.4708136820509798</v>
      </c>
      <c r="AA98" s="4">
        <f t="shared" si="28"/>
        <v>5.682680410862976</v>
      </c>
      <c r="AB98" s="4">
        <f t="shared" si="28"/>
        <v>7.1640164230225185</v>
      </c>
    </row>
  </sheetData>
  <conditionalFormatting sqref="C69:AB98">
    <cfRule type="cellIs" dxfId="1" priority="1" operator="between">
      <formula>-0.1</formula>
      <formula>0.1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CF2D1-E97F-4D34-8E9A-E5EEF70C3613}">
  <sheetPr codeName="Sheet2"/>
  <dimension ref="A1:J112"/>
  <sheetViews>
    <sheetView tabSelected="1" workbookViewId="0">
      <selection activeCell="V22" sqref="V22"/>
    </sheetView>
  </sheetViews>
  <sheetFormatPr defaultRowHeight="15" x14ac:dyDescent="0.25"/>
  <cols>
    <col min="4" max="4" width="12.7109375" bestFit="1" customWidth="1"/>
    <col min="5" max="6" width="12.7109375" customWidth="1"/>
  </cols>
  <sheetData>
    <row r="1" spans="1:10" ht="21" x14ac:dyDescent="0.35">
      <c r="A1" t="s">
        <v>0</v>
      </c>
      <c r="B1" t="s">
        <v>15</v>
      </c>
      <c r="C1" t="s">
        <v>16</v>
      </c>
      <c r="D1" t="s">
        <v>17</v>
      </c>
      <c r="E1" t="s">
        <v>18</v>
      </c>
      <c r="F1" t="s">
        <v>19</v>
      </c>
      <c r="G1" t="s">
        <v>20</v>
      </c>
      <c r="H1" t="s">
        <v>21</v>
      </c>
      <c r="I1" t="s">
        <v>22</v>
      </c>
      <c r="J1" t="s">
        <v>23</v>
      </c>
    </row>
    <row r="2" spans="1:10" x14ac:dyDescent="0.25">
      <c r="A2">
        <v>0</v>
      </c>
      <c r="B2" s="1">
        <v>100000</v>
      </c>
      <c r="C2" s="2">
        <f>(B2-B3)/B2</f>
        <v>3.5030000000000291E-3</v>
      </c>
      <c r="D2">
        <f>IF(female!A2&lt;=female100,1/100 * 10 ^ ((female!A2-female100)/(female100-female1000)),1/100 * 10 ^ ((female!A2-female100)/(female10-female100)))</f>
        <v>3.3000347911252849E-5</v>
      </c>
      <c r="E2">
        <f>LN(C2)/LN(10)</f>
        <v>-2.4555598626823034</v>
      </c>
      <c r="F2">
        <f>LN(D2)/LN(10)</f>
        <v>-4.481481481481481</v>
      </c>
      <c r="G2">
        <f t="shared" ref="G2:G33" si="0">1 + G3/(1+i_) * (1-C2)</f>
        <v>24.758434167856461</v>
      </c>
      <c r="H2">
        <f t="shared" ref="H2:H33" si="1">C2/(1+i_) + (1-C2) * H3 / (1+i_)</f>
        <v>4.7752355841363454E-2</v>
      </c>
      <c r="I2">
        <f>(I3+1)*(1-C2)+ 0.5 * C2</f>
        <v>82.860536184366893</v>
      </c>
      <c r="J2">
        <f>20+female08*(female67-female!A2)</f>
        <v>73.599999999999994</v>
      </c>
    </row>
    <row r="3" spans="1:10" x14ac:dyDescent="0.25">
      <c r="A3">
        <v>1</v>
      </c>
      <c r="B3" s="1">
        <v>99649.7</v>
      </c>
      <c r="C3" s="2">
        <f t="shared" ref="C3:C66" si="2">(B3-B4)/B3</f>
        <v>2.1374876191301037E-4</v>
      </c>
      <c r="D3">
        <f>IF(female!A3&lt;=female100,1/100 * 10 ^ ((female!A3-female100)/(female100-female1000)),1/100 * 10 ^ ((female!A3-female100)/(female10-female100)))</f>
        <v>3.5938136638046235E-5</v>
      </c>
      <c r="E3">
        <f t="shared" ref="E3:E66" si="3">LN(C3)/LN(10)</f>
        <v>-3.6700963921361862</v>
      </c>
      <c r="F3">
        <f t="shared" ref="F3:F66" si="4">LN(D3)/LN(10)</f>
        <v>-4.4444444444444446</v>
      </c>
      <c r="G3">
        <f t="shared" si="0"/>
        <v>24.795630628662927</v>
      </c>
      <c r="H3">
        <f t="shared" si="1"/>
        <v>4.6321715042812947E-2</v>
      </c>
      <c r="I3">
        <f t="shared" ref="I3:I66" si="5">(I4+1)*(1-C3)+ 0.5 * C3</f>
        <v>82.15005934224277</v>
      </c>
      <c r="J3">
        <f>20+female08*(female67-female!A3)</f>
        <v>72.800000000000011</v>
      </c>
    </row>
    <row r="4" spans="1:10" x14ac:dyDescent="0.25">
      <c r="A4">
        <v>2</v>
      </c>
      <c r="B4" s="1">
        <v>99628.4</v>
      </c>
      <c r="C4" s="2">
        <f t="shared" si="2"/>
        <v>1.1442520405822216E-4</v>
      </c>
      <c r="D4">
        <f>IF(female!A4&lt;=female100,1/100 * 10 ^ ((female!A4-female100)/(female100-female1000)),1/100 * 10 ^ ((female!A4-female100)/(female10-female100)))</f>
        <v>3.9137456019803829E-5</v>
      </c>
      <c r="E4">
        <f t="shared" si="3"/>
        <v>-3.9414783044083679</v>
      </c>
      <c r="F4">
        <f t="shared" si="4"/>
        <v>-4.4074074074074066</v>
      </c>
      <c r="G4">
        <f t="shared" si="0"/>
        <v>24.752746722775385</v>
      </c>
      <c r="H4">
        <f t="shared" si="1"/>
        <v>4.7971088643417606E-2</v>
      </c>
      <c r="I4">
        <f t="shared" si="5"/>
        <v>81.167515672606299</v>
      </c>
      <c r="J4">
        <f>20+female08*(female67-female!A4)</f>
        <v>72</v>
      </c>
    </row>
    <row r="5" spans="1:10" x14ac:dyDescent="0.25">
      <c r="A5">
        <v>3</v>
      </c>
      <c r="B5" s="1">
        <v>99617</v>
      </c>
      <c r="C5" s="2">
        <f t="shared" si="2"/>
        <v>9.5365248903299643E-5</v>
      </c>
      <c r="D5">
        <f>IF(female!A5&lt;=female100,1/100 * 10 ^ ((female!A5-female100)/(female100-female1000)),1/100 * 10 ^ ((female!A5-female100)/(female10-female100)))</f>
        <v>4.2621588290153222E-5</v>
      </c>
      <c r="E5">
        <f t="shared" si="3"/>
        <v>-4.0206098533777039</v>
      </c>
      <c r="F5">
        <f t="shared" si="4"/>
        <v>-4.3703703703703702</v>
      </c>
      <c r="G5">
        <f t="shared" si="0"/>
        <v>24.705683544567385</v>
      </c>
      <c r="H5">
        <f t="shared" si="1"/>
        <v>4.9781203209431593E-2</v>
      </c>
      <c r="I5">
        <f t="shared" si="5"/>
        <v>80.176747125858924</v>
      </c>
      <c r="J5">
        <f>20+female08*(female67-female!A5)</f>
        <v>71.2</v>
      </c>
    </row>
    <row r="6" spans="1:10" x14ac:dyDescent="0.25">
      <c r="A6">
        <v>4</v>
      </c>
      <c r="B6" s="1">
        <v>99607.5</v>
      </c>
      <c r="C6" s="2">
        <f t="shared" si="2"/>
        <v>6.3248249378841052E-5</v>
      </c>
      <c r="D6">
        <f>IF(female!A6&lt;=female100,1/100 * 10 ^ ((female!A6-female100)/(female100-female1000)),1/100 * 10 ^ ((female!A6-female100)/(female10-female100)))</f>
        <v>4.6415888336127764E-5</v>
      </c>
      <c r="E6">
        <f t="shared" si="3"/>
        <v>-4.1989514906364276</v>
      </c>
      <c r="F6">
        <f t="shared" si="4"/>
        <v>-4.333333333333333</v>
      </c>
      <c r="G6">
        <f t="shared" si="0"/>
        <v>24.656262236935333</v>
      </c>
      <c r="H6">
        <f t="shared" si="1"/>
        <v>5.1682014757106695E-2</v>
      </c>
      <c r="I6">
        <f t="shared" si="5"/>
        <v>79.184346243372119</v>
      </c>
      <c r="J6">
        <f>20+female08*(female67-female!A6)</f>
        <v>70.400000000000006</v>
      </c>
    </row>
    <row r="7" spans="1:10" x14ac:dyDescent="0.25">
      <c r="A7">
        <v>5</v>
      </c>
      <c r="B7" s="1">
        <v>99601.2</v>
      </c>
      <c r="C7" s="2">
        <f t="shared" si="2"/>
        <v>7.429629361889395E-5</v>
      </c>
      <c r="D7">
        <f>IF(female!A7&lt;=female100,1/100 * 10 ^ ((female!A7-female100)/(female100-female1000)),1/100 * 10 ^ ((female!A7-female100)/(female10-female100)))</f>
        <v>5.0547968211912367E-5</v>
      </c>
      <c r="E7">
        <f t="shared" si="3"/>
        <v>-4.1290328511251806</v>
      </c>
      <c r="F7">
        <f t="shared" si="4"/>
        <v>-4.2962962962962958</v>
      </c>
      <c r="G7">
        <f t="shared" si="0"/>
        <v>24.604068890697679</v>
      </c>
      <c r="H7">
        <f t="shared" si="1"/>
        <v>5.3689442861283229E-2</v>
      </c>
      <c r="I7">
        <f t="shared" si="5"/>
        <v>78.189323205309663</v>
      </c>
      <c r="J7">
        <f>20+female08*(female67-female!A7)</f>
        <v>69.599999999999994</v>
      </c>
    </row>
    <row r="8" spans="1:10" x14ac:dyDescent="0.25">
      <c r="A8">
        <v>6</v>
      </c>
      <c r="B8" s="1">
        <v>99593.8</v>
      </c>
      <c r="C8" s="2">
        <f t="shared" si="2"/>
        <v>7.1289578266978668E-5</v>
      </c>
      <c r="D8">
        <f>IF(female!A8&lt;=female100,1/100 * 10 ^ ((female!A8-female100)/(female100-female1000)),1/100 * 10 ^ ((female!A8-female100)/(female10-female100)))</f>
        <v>5.5047898078549715E-5</v>
      </c>
      <c r="E8">
        <f t="shared" si="3"/>
        <v>-4.1469739544673399</v>
      </c>
      <c r="F8">
        <f t="shared" si="4"/>
        <v>-4.2592592592592586</v>
      </c>
      <c r="G8">
        <f t="shared" si="0"/>
        <v>24.550055624466623</v>
      </c>
      <c r="H8">
        <f t="shared" si="1"/>
        <v>5.576686755368164E-2</v>
      </c>
      <c r="I8">
        <f t="shared" si="5"/>
        <v>77.195095662949782</v>
      </c>
      <c r="J8">
        <f>20+female08*(female67-female!A8)</f>
        <v>68.800000000000011</v>
      </c>
    </row>
    <row r="9" spans="1:10" x14ac:dyDescent="0.25">
      <c r="A9">
        <v>7</v>
      </c>
      <c r="B9" s="1">
        <v>99586.7</v>
      </c>
      <c r="C9" s="2">
        <f t="shared" si="2"/>
        <v>5.42241082392948E-5</v>
      </c>
      <c r="D9">
        <f>IF(female!A9&lt;=female100,1/100 * 10 ^ ((female!A9-female100)/(female100-female1000)),1/100 * 10 ^ ((female!A9-female100)/(female10-female100)))</f>
        <v>5.9948425031894055E-5</v>
      </c>
      <c r="E9">
        <f t="shared" si="3"/>
        <v>-4.2658075815901739</v>
      </c>
      <c r="F9">
        <f t="shared" si="4"/>
        <v>-4.2222222222222223</v>
      </c>
      <c r="G9">
        <f t="shared" si="0"/>
        <v>24.493804002402772</v>
      </c>
      <c r="H9">
        <f t="shared" si="1"/>
        <v>5.7930382510099923E-2</v>
      </c>
      <c r="I9">
        <f t="shared" si="5"/>
        <v>76.200563613782649</v>
      </c>
      <c r="J9">
        <f>20+female08*(female67-female!A9)</f>
        <v>68</v>
      </c>
    </row>
    <row r="10" spans="1:10" x14ac:dyDescent="0.25">
      <c r="A10">
        <v>8</v>
      </c>
      <c r="B10" s="1">
        <v>99581.3</v>
      </c>
      <c r="C10" s="2">
        <f t="shared" si="2"/>
        <v>5.8243867071457295E-5</v>
      </c>
      <c r="D10">
        <f>IF(female!A10&lt;=female100,1/100 * 10 ^ ((female!A10-female100)/(female100-female1000)),1/100 * 10 ^ ((female!A10-female100)/(female10-female100)))</f>
        <v>6.5285211411278467E-5</v>
      </c>
      <c r="E10">
        <f t="shared" si="3"/>
        <v>-4.2347497979800339</v>
      </c>
      <c r="F10">
        <f t="shared" si="4"/>
        <v>-4.1851851851851851</v>
      </c>
      <c r="G10">
        <f t="shared" si="0"/>
        <v>24.434881122137664</v>
      </c>
      <c r="H10">
        <f t="shared" si="1"/>
        <v>6.0196637811268945E-2</v>
      </c>
      <c r="I10">
        <f t="shared" si="5"/>
        <v>75.204668631928769</v>
      </c>
      <c r="J10">
        <f>20+female08*(female67-female!A10)</f>
        <v>67.2</v>
      </c>
    </row>
    <row r="11" spans="1:10" x14ac:dyDescent="0.25">
      <c r="A11">
        <v>9</v>
      </c>
      <c r="B11" s="1">
        <v>99575.5</v>
      </c>
      <c r="C11" s="2">
        <f t="shared" si="2"/>
        <v>5.1217417939210158E-5</v>
      </c>
      <c r="D11">
        <f>IF(female!A11&lt;=female100,1/100 * 10 ^ ((female!A11-female100)/(female100-female1000)),1/100 * 10 ^ ((female!A11-female100)/(female10-female100)))</f>
        <v>7.109709432312429E-5</v>
      </c>
      <c r="E11">
        <f t="shared" si="3"/>
        <v>-4.2905823197180144</v>
      </c>
      <c r="F11">
        <f t="shared" si="4"/>
        <v>-4.1481481481481479</v>
      </c>
      <c r="G11">
        <f t="shared" si="0"/>
        <v>24.37369598533218</v>
      </c>
      <c r="H11">
        <f t="shared" si="1"/>
        <v>6.2549902604860902E-2</v>
      </c>
      <c r="I11">
        <f t="shared" si="5"/>
        <v>74.209019974157172</v>
      </c>
      <c r="J11">
        <f>20+female08*(female67-female!A11)</f>
        <v>66.400000000000006</v>
      </c>
    </row>
    <row r="12" spans="1:10" x14ac:dyDescent="0.25">
      <c r="A12">
        <v>10</v>
      </c>
      <c r="B12" s="1">
        <v>99570.4</v>
      </c>
      <c r="C12" s="2">
        <f t="shared" si="2"/>
        <v>6.5280444790821374E-5</v>
      </c>
      <c r="D12">
        <f>IF(female!A12&lt;=female100,1/100 * 10 ^ ((female!A12-female100)/(female100-female1000)),1/100 * 10 ^ ((female!A12-female100)/(female10-female100)))</f>
        <v>7.7426368268112688E-5</v>
      </c>
      <c r="E12">
        <f t="shared" si="3"/>
        <v>-4.1852168951619584</v>
      </c>
      <c r="F12">
        <f t="shared" si="4"/>
        <v>-4.1111111111111107</v>
      </c>
      <c r="G12">
        <f t="shared" si="0"/>
        <v>24.309888914486059</v>
      </c>
      <c r="H12">
        <f t="shared" si="1"/>
        <v>6.5004010628696221E-2</v>
      </c>
      <c r="I12">
        <f t="shared" si="5"/>
        <v>73.212795353204243</v>
      </c>
      <c r="J12">
        <f>20+female08*(female67-female!A12)</f>
        <v>65.599999999999994</v>
      </c>
    </row>
    <row r="13" spans="1:10" x14ac:dyDescent="0.25">
      <c r="A13">
        <v>11</v>
      </c>
      <c r="B13" s="1">
        <v>99563.9</v>
      </c>
      <c r="C13" s="2">
        <f t="shared" si="2"/>
        <v>5.5240905589274833E-5</v>
      </c>
      <c r="D13">
        <f>IF(female!A13&lt;=female100,1/100 * 10 ^ ((female!A13-female100)/(female100-female1000)),1/100 * 10 ^ ((female!A13-female100)/(female10-female100)))</f>
        <v>8.4319092928662558E-5</v>
      </c>
      <c r="E13">
        <f t="shared" si="3"/>
        <v>-4.2577392104482001</v>
      </c>
      <c r="F13">
        <f t="shared" si="4"/>
        <v>-4.0740740740740744</v>
      </c>
      <c r="G13">
        <f t="shared" si="0"/>
        <v>24.243867121494642</v>
      </c>
      <c r="H13">
        <f t="shared" si="1"/>
        <v>6.7543299865711129E-2</v>
      </c>
      <c r="I13">
        <f t="shared" si="5"/>
        <v>72.217542386715337</v>
      </c>
      <c r="J13">
        <f>20+female08*(female67-female!A13)</f>
        <v>64.800000000000011</v>
      </c>
    </row>
    <row r="14" spans="1:10" x14ac:dyDescent="0.25">
      <c r="A14">
        <v>12</v>
      </c>
      <c r="B14" s="1">
        <v>99558.399999999994</v>
      </c>
      <c r="C14" s="2">
        <f t="shared" si="2"/>
        <v>5.6248392902972216E-5</v>
      </c>
      <c r="D14">
        <f>IF(female!A14&lt;=female100,1/100 * 10 ^ ((female!A14-female100)/(female100-female1000)),1/100 * 10 ^ ((female!A14-female100)/(female10-female100)))</f>
        <v>9.1825428356562754E-5</v>
      </c>
      <c r="E14">
        <f t="shared" si="3"/>
        <v>-4.249889881453786</v>
      </c>
      <c r="F14">
        <f t="shared" si="4"/>
        <v>-4.0370370370370372</v>
      </c>
      <c r="G14">
        <f t="shared" si="0"/>
        <v>24.174957252885658</v>
      </c>
      <c r="H14">
        <f t="shared" si="1"/>
        <v>7.0193668516565791E-2</v>
      </c>
      <c r="I14">
        <f t="shared" si="5"/>
        <v>71.221504347565713</v>
      </c>
      <c r="J14">
        <f>20+female08*(female67-female!A14)</f>
        <v>64</v>
      </c>
    </row>
    <row r="15" spans="1:10" x14ac:dyDescent="0.25">
      <c r="A15">
        <v>13</v>
      </c>
      <c r="B15" s="1">
        <v>99552.8</v>
      </c>
      <c r="C15" s="2">
        <f t="shared" si="2"/>
        <v>8.7390811709937738E-5</v>
      </c>
      <c r="D15">
        <f>IF(female!A15&lt;=female100,1/100 * 10 ^ ((female!A15-female100)/(female100-female1000)),1/100 * 10 ^ ((female!A15-female100)/(female10-female100)))</f>
        <v>1E-4</v>
      </c>
      <c r="E15">
        <f t="shared" si="3"/>
        <v>-4.0585342267871276</v>
      </c>
      <c r="F15">
        <f t="shared" si="4"/>
        <v>-3.9999999999999991</v>
      </c>
      <c r="G15">
        <f t="shared" si="0"/>
        <v>24.103311315526224</v>
      </c>
      <c r="H15">
        <f t="shared" si="1"/>
        <v>7.2949270143534473E-2</v>
      </c>
      <c r="I15">
        <f t="shared" si="5"/>
        <v>70.225482542296007</v>
      </c>
      <c r="J15">
        <f>20+female08*(female67-female!A15)</f>
        <v>63.2</v>
      </c>
    </row>
    <row r="16" spans="1:10" x14ac:dyDescent="0.25">
      <c r="A16">
        <v>14</v>
      </c>
      <c r="B16" s="1">
        <v>99544.1</v>
      </c>
      <c r="C16" s="2">
        <f t="shared" si="2"/>
        <v>9.5435088568785088E-5</v>
      </c>
      <c r="D16">
        <f>IF(female!A16&lt;=female100,1/100 * 10 ^ ((female!A16-female100)/(female100-female1000)),1/100 * 10 ^ ((female!A16-female100)/(female10-female100)))</f>
        <v>1.0890229622637296E-4</v>
      </c>
      <c r="E16">
        <f t="shared" si="3"/>
        <v>-4.0202919191109752</v>
      </c>
      <c r="F16">
        <f t="shared" si="4"/>
        <v>-3.9629629629629628</v>
      </c>
      <c r="G16">
        <f t="shared" si="0"/>
        <v>24.029543729478814</v>
      </c>
      <c r="H16">
        <f t="shared" si="1"/>
        <v>7.5786473178973676E-2</v>
      </c>
      <c r="I16">
        <f t="shared" si="5"/>
        <v>69.231576441363032</v>
      </c>
      <c r="J16">
        <f>20+female08*(female67-female!A16)</f>
        <v>62.400000000000006</v>
      </c>
    </row>
    <row r="17" spans="1:10" x14ac:dyDescent="0.25">
      <c r="A17">
        <v>15</v>
      </c>
      <c r="B17" s="1">
        <v>99534.6</v>
      </c>
      <c r="C17" s="2">
        <f t="shared" si="2"/>
        <v>1.1352836099208627E-4</v>
      </c>
      <c r="D17">
        <f>IF(female!A17&lt;=female100,1/100 * 10 ^ ((female!A17-female100)/(female100-female1000)),1/100 * 10 ^ ((female!A17-female100)/(female10-female100)))</f>
        <v>1.185971012337669E-4</v>
      </c>
      <c r="E17">
        <f t="shared" si="3"/>
        <v>-3.944895632006074</v>
      </c>
      <c r="F17">
        <f t="shared" si="4"/>
        <v>-3.925925925925926</v>
      </c>
      <c r="G17">
        <f t="shared" si="0"/>
        <v>23.953011436425893</v>
      </c>
      <c r="H17">
        <f t="shared" si="1"/>
        <v>7.8730010623100671E-2</v>
      </c>
      <c r="I17">
        <f t="shared" si="5"/>
        <v>68.238136471505243</v>
      </c>
      <c r="J17">
        <f>20+female08*(female67-female!A17)</f>
        <v>61.6</v>
      </c>
    </row>
    <row r="18" spans="1:10" x14ac:dyDescent="0.25">
      <c r="A18">
        <v>16</v>
      </c>
      <c r="B18" s="1">
        <v>99523.3</v>
      </c>
      <c r="C18" s="2">
        <f t="shared" si="2"/>
        <v>1.306226783074918E-4</v>
      </c>
      <c r="D18">
        <f>IF(female!A18&lt;=female100,1/100 * 10 ^ ((female!A18-female100)/(female100-female1000)),1/100 * 10 ^ ((female!A18-female100)/(female10-female100)))</f>
        <v>1.291549665014883E-4</v>
      </c>
      <c r="E18">
        <f t="shared" si="3"/>
        <v>-3.8839814156430958</v>
      </c>
      <c r="F18">
        <f t="shared" si="4"/>
        <v>-3.8888888888888888</v>
      </c>
      <c r="G18">
        <f t="shared" si="0"/>
        <v>23.873842252064389</v>
      </c>
      <c r="H18">
        <f t="shared" si="1"/>
        <v>8.1774966464945573E-2</v>
      </c>
      <c r="I18">
        <f t="shared" si="5"/>
        <v>67.245827544270398</v>
      </c>
      <c r="J18">
        <f>20+female08*(female67-female!A18)</f>
        <v>60.800000000000004</v>
      </c>
    </row>
    <row r="19" spans="1:10" x14ac:dyDescent="0.25">
      <c r="A19">
        <v>17</v>
      </c>
      <c r="B19" s="1">
        <v>99510.3</v>
      </c>
      <c r="C19" s="2">
        <f t="shared" si="2"/>
        <v>1.5877753358198006E-4</v>
      </c>
      <c r="D19">
        <f>IF(female!A19&lt;=female100,1/100 * 10 ^ ((female!A19-female100)/(female100-female1000)),1/100 * 10 ^ ((female!A19-female100)/(female10-female100)))</f>
        <v>1.4065272421052359E-4</v>
      </c>
      <c r="E19">
        <f t="shared" si="3"/>
        <v>-3.7992109485816785</v>
      </c>
      <c r="F19">
        <f t="shared" si="4"/>
        <v>-3.8518518518518521</v>
      </c>
      <c r="G19">
        <f t="shared" si="0"/>
        <v>23.79190370433086</v>
      </c>
      <c r="H19">
        <f t="shared" si="1"/>
        <v>8.4926435763734487E-2</v>
      </c>
      <c r="I19">
        <f t="shared" si="5"/>
        <v>66.254547202015132</v>
      </c>
      <c r="J19">
        <f>20+female08*(female67-female!A19)</f>
        <v>60</v>
      </c>
    </row>
    <row r="20" spans="1:10" x14ac:dyDescent="0.25">
      <c r="A20">
        <v>18</v>
      </c>
      <c r="B20" s="1">
        <v>99494.5</v>
      </c>
      <c r="C20" s="2">
        <f t="shared" si="2"/>
        <v>2.181025081788148E-4</v>
      </c>
      <c r="D20">
        <f>IF(female!A20&lt;=female100,1/100 * 10 ^ ((female!A20-female100)/(female100-female1000)),1/100 * 10 ^ ((female!A20-female100)/(female10-female100)))</f>
        <v>1.5317404637020787E-4</v>
      </c>
      <c r="E20">
        <f t="shared" si="3"/>
        <v>-3.6613393400060978</v>
      </c>
      <c r="F20">
        <f t="shared" si="4"/>
        <v>-3.8148148148148149</v>
      </c>
      <c r="G20">
        <f t="shared" si="0"/>
        <v>23.707344046119516</v>
      </c>
      <c r="H20">
        <f t="shared" si="1"/>
        <v>8.8178716459815801E-2</v>
      </c>
      <c r="I20">
        <f t="shared" si="5"/>
        <v>65.264989204797118</v>
      </c>
      <c r="J20">
        <f>20+female08*(female67-female!A20)</f>
        <v>59.2</v>
      </c>
    </row>
    <row r="21" spans="1:10" x14ac:dyDescent="0.25">
      <c r="A21">
        <v>19</v>
      </c>
      <c r="B21" s="1">
        <v>99472.8</v>
      </c>
      <c r="C21" s="2">
        <f t="shared" si="2"/>
        <v>2.1211828761235051E-4</v>
      </c>
      <c r="D21">
        <f>IF(female!A21&lt;=female100,1/100 * 10 ^ ((female!A21-female100)/(female100-female1000)),1/100 * 10 ^ ((female!A21-female100)/(female10-female100)))</f>
        <v>1.6681005372000586E-4</v>
      </c>
      <c r="E21">
        <f t="shared" si="3"/>
        <v>-3.6734218875100502</v>
      </c>
      <c r="F21">
        <f t="shared" si="4"/>
        <v>-3.7777777777777772</v>
      </c>
      <c r="G21">
        <f t="shared" si="0"/>
        <v>23.620789561412806</v>
      </c>
      <c r="H21">
        <f t="shared" si="1"/>
        <v>9.1507720673426204E-2</v>
      </c>
      <c r="I21">
        <f t="shared" si="5"/>
        <v>64.279117692843542</v>
      </c>
      <c r="J21">
        <f>20+female08*(female67-female!A21)</f>
        <v>58.400000000000006</v>
      </c>
    </row>
    <row r="22" spans="1:10" x14ac:dyDescent="0.25">
      <c r="A22">
        <v>20</v>
      </c>
      <c r="B22" s="1">
        <v>99451.7</v>
      </c>
      <c r="C22" s="2">
        <f t="shared" si="2"/>
        <v>1.8702546060038461E-4</v>
      </c>
      <c r="D22">
        <f>IF(female!A22&lt;=female100,1/100 * 10 ^ ((female!A22-female100)/(female100-female1000)),1/100 * 10 ^ ((female!A22-female100)/(female10-female100)))</f>
        <v>1.8165997883753273E-4</v>
      </c>
      <c r="E22">
        <f t="shared" si="3"/>
        <v>-3.7280992670165878</v>
      </c>
      <c r="F22">
        <f t="shared" si="4"/>
        <v>-3.7407407407407405</v>
      </c>
      <c r="G22">
        <f t="shared" si="0"/>
        <v>23.530612417081699</v>
      </c>
      <c r="H22">
        <f t="shared" si="1"/>
        <v>9.4976057371404715E-2</v>
      </c>
      <c r="I22">
        <f t="shared" si="5"/>
        <v>63.292649280371151</v>
      </c>
      <c r="J22">
        <f>20+female08*(female67-female!A22)</f>
        <v>57.6</v>
      </c>
    </row>
    <row r="23" spans="1:10" x14ac:dyDescent="0.25">
      <c r="A23">
        <v>21</v>
      </c>
      <c r="B23" s="1">
        <v>99433.1</v>
      </c>
      <c r="C23" s="2">
        <f t="shared" si="2"/>
        <v>2.1119727736538434E-4</v>
      </c>
      <c r="D23">
        <f>IF(female!A23&lt;=female100,1/100 * 10 ^ ((female!A23-female100)/(female100-female1000)),1/100 * 10 ^ ((female!A23-female100)/(female10-female100)))</f>
        <v>1.9783188827841635E-4</v>
      </c>
      <c r="E23">
        <f t="shared" si="3"/>
        <v>-3.6753116847784302</v>
      </c>
      <c r="F23">
        <f t="shared" si="4"/>
        <v>-3.7037037037037033</v>
      </c>
      <c r="G23">
        <f t="shared" si="0"/>
        <v>23.436220083620839</v>
      </c>
      <c r="H23">
        <f t="shared" si="1"/>
        <v>9.8606516134758807E-2</v>
      </c>
      <c r="I23">
        <f t="shared" si="5"/>
        <v>62.304395301330104</v>
      </c>
      <c r="J23">
        <f>20+female08*(female67-female!A23)</f>
        <v>56.800000000000004</v>
      </c>
    </row>
    <row r="24" spans="1:10" x14ac:dyDescent="0.25">
      <c r="A24">
        <v>22</v>
      </c>
      <c r="B24" s="1">
        <v>99412.1</v>
      </c>
      <c r="C24" s="2">
        <f t="shared" si="2"/>
        <v>2.4544295915697115E-4</v>
      </c>
      <c r="D24">
        <f>IF(female!A24&lt;=female100,1/100 * 10 ^ ((female!A24-female100)/(female100-female1000)),1/100 * 10 ^ ((female!A24-female100)/(female10-female100)))</f>
        <v>2.1544346900318829E-4</v>
      </c>
      <c r="E24">
        <f t="shared" si="3"/>
        <v>-3.6100494216742498</v>
      </c>
      <c r="F24">
        <f t="shared" si="4"/>
        <v>-3.6666666666666661</v>
      </c>
      <c r="G24">
        <f t="shared" si="0"/>
        <v>23.338597935307135</v>
      </c>
      <c r="H24">
        <f t="shared" si="1"/>
        <v>0.10236119790909005</v>
      </c>
      <c r="I24">
        <f t="shared" si="5"/>
        <v>61.317450978670465</v>
      </c>
      <c r="J24">
        <f>20+female08*(female67-female!A24)</f>
        <v>56</v>
      </c>
    </row>
    <row r="25" spans="1:10" x14ac:dyDescent="0.25">
      <c r="A25">
        <v>23</v>
      </c>
      <c r="B25" s="1">
        <v>99387.7</v>
      </c>
      <c r="C25" s="2">
        <f t="shared" si="2"/>
        <v>2.1431223380763325E-4</v>
      </c>
      <c r="D25">
        <f>IF(female!A25&lt;=female100,1/100 * 10 ^ ((female!A25-female100)/(female100-female1000)),1/100 * 10 ^ ((female!A25-female100)/(female10-female100)))</f>
        <v>2.3462288481422631E-4</v>
      </c>
      <c r="E25">
        <f t="shared" si="3"/>
        <v>-3.668953036967975</v>
      </c>
      <c r="F25">
        <f t="shared" si="4"/>
        <v>-3.6296296296296293</v>
      </c>
      <c r="G25">
        <f t="shared" si="0"/>
        <v>23.237845418263312</v>
      </c>
      <c r="H25">
        <f t="shared" si="1"/>
        <v>0.10623627781269286</v>
      </c>
      <c r="I25">
        <f t="shared" si="5"/>
        <v>60.332381858486379</v>
      </c>
      <c r="J25">
        <f>20+female08*(female67-female!A25)</f>
        <v>55.2</v>
      </c>
    </row>
    <row r="26" spans="1:10" x14ac:dyDescent="0.25">
      <c r="A26">
        <v>24</v>
      </c>
      <c r="B26" s="1">
        <v>99366.399999999994</v>
      </c>
      <c r="C26" s="2">
        <f t="shared" si="2"/>
        <v>2.2240918459349711E-4</v>
      </c>
      <c r="D26">
        <f>IF(female!A26&lt;=female100,1/100 * 10 ^ ((female!A26-female100)/(female100-female1000)),1/100 * 10 ^ ((female!A26-female100)/(female10-female100)))</f>
        <v>2.5550970903525066E-4</v>
      </c>
      <c r="E26">
        <f t="shared" si="3"/>
        <v>-3.6528472821263462</v>
      </c>
      <c r="F26">
        <f t="shared" si="4"/>
        <v>-3.5925925925925921</v>
      </c>
      <c r="G26">
        <f t="shared" si="0"/>
        <v>23.132316773474713</v>
      </c>
      <c r="H26">
        <f t="shared" si="1"/>
        <v>0.11029505427085166</v>
      </c>
      <c r="I26">
        <f t="shared" si="5"/>
        <v>59.345207418570936</v>
      </c>
      <c r="J26">
        <f>20+female08*(female67-female!A26)</f>
        <v>54.4</v>
      </c>
    </row>
    <row r="27" spans="1:10" x14ac:dyDescent="0.25">
      <c r="A27">
        <v>25</v>
      </c>
      <c r="B27" s="1">
        <v>99344.3</v>
      </c>
      <c r="C27" s="2">
        <f t="shared" si="2"/>
        <v>2.5970287172996247E-4</v>
      </c>
      <c r="D27">
        <f>IF(female!A27&lt;=female100,1/100 * 10 ^ ((female!A27-female100)/(female100-female1000)),1/100 * 10 ^ ((female!A27-female100)/(female10-female100)))</f>
        <v>2.7825594022071241E-4</v>
      </c>
      <c r="E27">
        <f t="shared" si="3"/>
        <v>-3.5855232480234474</v>
      </c>
      <c r="F27">
        <f t="shared" si="4"/>
        <v>-3.5555555555555554</v>
      </c>
      <c r="G27">
        <f t="shared" si="0"/>
        <v>23.022729911000326</v>
      </c>
      <c r="H27">
        <f t="shared" si="1"/>
        <v>0.11450991531398509</v>
      </c>
      <c r="I27">
        <f t="shared" si="5"/>
        <v>58.358298044645608</v>
      </c>
      <c r="J27">
        <f>20+female08*(female67-female!A27)</f>
        <v>53.6</v>
      </c>
    </row>
    <row r="28" spans="1:10" x14ac:dyDescent="0.25">
      <c r="A28">
        <v>26</v>
      </c>
      <c r="B28" s="1">
        <v>99318.5</v>
      </c>
      <c r="C28" s="2">
        <f t="shared" si="2"/>
        <v>2.5775661130610935E-4</v>
      </c>
      <c r="D28">
        <f>IF(female!A28&lt;=female100,1/100 * 10 ^ ((female!A28-female100)/(female100-female1000)),1/100 * 10 ^ ((female!A28-female100)/(female10-female100)))</f>
        <v>3.0302710828663946E-4</v>
      </c>
      <c r="E28">
        <f t="shared" si="3"/>
        <v>-3.5887901865024938</v>
      </c>
      <c r="F28">
        <f t="shared" si="4"/>
        <v>-3.5185185185185182</v>
      </c>
      <c r="G28">
        <f t="shared" si="0"/>
        <v>22.909588793440147</v>
      </c>
      <c r="H28">
        <f t="shared" si="1"/>
        <v>0.11886147772191699</v>
      </c>
      <c r="I28">
        <f t="shared" si="5"/>
        <v>57.373327914101466</v>
      </c>
      <c r="J28">
        <f>20+female08*(female67-female!A28)</f>
        <v>52.800000000000004</v>
      </c>
    </row>
    <row r="29" spans="1:10" x14ac:dyDescent="0.25">
      <c r="A29">
        <v>27</v>
      </c>
      <c r="B29" s="1">
        <v>99292.9</v>
      </c>
      <c r="C29" s="2">
        <f t="shared" si="2"/>
        <v>3.0918625601626188E-4</v>
      </c>
      <c r="D29">
        <f>IF(female!A29&lt;=female100,1/100 * 10 ^ ((female!A29-female100)/(female100-female1000)),1/100 * 10 ^ ((female!A29-female100)/(female10-female100)))</f>
        <v>3.300034791125285E-4</v>
      </c>
      <c r="E29">
        <f t="shared" si="3"/>
        <v>-3.5097798196339225</v>
      </c>
      <c r="F29">
        <f t="shared" si="4"/>
        <v>-3.4814814814814814</v>
      </c>
      <c r="G29">
        <f t="shared" si="0"/>
        <v>22.791847094450226</v>
      </c>
      <c r="H29">
        <f t="shared" si="1"/>
        <v>0.12338998480383971</v>
      </c>
      <c r="I29">
        <f t="shared" si="5"/>
        <v>56.387991169929442</v>
      </c>
      <c r="J29">
        <f>20+female08*(female67-female!A29)</f>
        <v>52</v>
      </c>
    </row>
    <row r="30" spans="1:10" x14ac:dyDescent="0.25">
      <c r="A30">
        <v>28</v>
      </c>
      <c r="B30" s="1">
        <v>99262.2</v>
      </c>
      <c r="C30" s="2">
        <f t="shared" si="2"/>
        <v>3.1331161308122596E-4</v>
      </c>
      <c r="D30">
        <f>IF(female!A30&lt;=female100,1/100 * 10 ^ ((female!A30-female100)/(female100-female1000)),1/100 * 10 ^ ((female!A30-female100)/(female10-female100)))</f>
        <v>3.5938136638046257E-4</v>
      </c>
      <c r="E30">
        <f t="shared" si="3"/>
        <v>-3.5040235074367656</v>
      </c>
      <c r="F30">
        <f t="shared" si="4"/>
        <v>-3.4444444444444442</v>
      </c>
      <c r="G30">
        <f t="shared" si="0"/>
        <v>22.670530394642856</v>
      </c>
      <c r="H30">
        <f t="shared" si="1"/>
        <v>0.12805599109242335</v>
      </c>
      <c r="I30">
        <f t="shared" si="5"/>
        <v>55.405276313004215</v>
      </c>
      <c r="J30">
        <f>20+female08*(female67-female!A30)</f>
        <v>51.2</v>
      </c>
    </row>
    <row r="31" spans="1:10" x14ac:dyDescent="0.25">
      <c r="A31">
        <v>29</v>
      </c>
      <c r="B31" s="1">
        <v>99231.1</v>
      </c>
      <c r="C31" s="2">
        <f t="shared" si="2"/>
        <v>3.375957739055598E-4</v>
      </c>
      <c r="D31">
        <f>IF(female!A31&lt;=female100,1/100 * 10 ^ ((female!A31-female100)/(female100-female1000)),1/100 * 10 ^ ((female!A31-female100)/(female10-female100)))</f>
        <v>3.9137456019803818E-4</v>
      </c>
      <c r="E31">
        <f t="shared" si="3"/>
        <v>-3.4716029986014272</v>
      </c>
      <c r="F31">
        <f t="shared" si="4"/>
        <v>-3.4074074074074074</v>
      </c>
      <c r="G31">
        <f t="shared" si="0"/>
        <v>22.544415037469932</v>
      </c>
      <c r="H31">
        <f t="shared" si="1"/>
        <v>0.1329065602918332</v>
      </c>
      <c r="I31">
        <f t="shared" si="5"/>
        <v>54.422484165112415</v>
      </c>
      <c r="J31">
        <f>20+female08*(female67-female!A31)</f>
        <v>50.400000000000006</v>
      </c>
    </row>
    <row r="32" spans="1:10" x14ac:dyDescent="0.25">
      <c r="A32">
        <v>30</v>
      </c>
      <c r="B32" s="1">
        <v>99197.6</v>
      </c>
      <c r="C32" s="2">
        <f t="shared" si="2"/>
        <v>3.8710613966475732E-4</v>
      </c>
      <c r="D32">
        <f>IF(female!A32&lt;=female100,1/100 * 10 ^ ((female!A32-female100)/(female100-female1000)),1/100 * 10 ^ ((female!A32-female100)/(female10-female100)))</f>
        <v>4.2621588290153207E-4</v>
      </c>
      <c r="E32">
        <f t="shared" si="3"/>
        <v>-3.4121699405348824</v>
      </c>
      <c r="F32">
        <f t="shared" si="4"/>
        <v>-3.3703703703703702</v>
      </c>
      <c r="G32">
        <f t="shared" si="0"/>
        <v>22.413758429091732</v>
      </c>
      <c r="H32">
        <f t="shared" si="1"/>
        <v>0.13793179211970782</v>
      </c>
      <c r="I32">
        <f t="shared" si="5"/>
        <v>53.440694315554879</v>
      </c>
      <c r="J32">
        <f>20+female08*(female67-female!A32)</f>
        <v>49.6</v>
      </c>
    </row>
    <row r="33" spans="1:10" x14ac:dyDescent="0.25">
      <c r="A33">
        <v>31</v>
      </c>
      <c r="B33" s="1">
        <v>99159.2</v>
      </c>
      <c r="C33" s="2">
        <f t="shared" si="2"/>
        <v>3.9431540391603875E-4</v>
      </c>
      <c r="D33">
        <f>IF(female!A33&lt;=female100,1/100 * 10 ^ ((female!A33-female100)/(female100-female1000)),1/100 * 10 ^ ((female!A33-female100)/(female10-female100)))</f>
        <v>4.6415888336127784E-4</v>
      </c>
      <c r="E33">
        <f t="shared" si="3"/>
        <v>-3.404156256898208</v>
      </c>
      <c r="F33">
        <f t="shared" si="4"/>
        <v>-3.333333333333333</v>
      </c>
      <c r="G33">
        <f t="shared" si="0"/>
        <v>22.278933078035092</v>
      </c>
      <c r="H33">
        <f t="shared" si="1"/>
        <v>0.14311735927329866</v>
      </c>
      <c r="I33">
        <f t="shared" si="5"/>
        <v>52.461195919659367</v>
      </c>
      <c r="J33">
        <f>20+female08*(female67-female!A33)</f>
        <v>48.8</v>
      </c>
    </row>
    <row r="34" spans="1:10" x14ac:dyDescent="0.25">
      <c r="A34">
        <v>32</v>
      </c>
      <c r="B34" s="1">
        <v>99120.1</v>
      </c>
      <c r="C34" s="2">
        <f t="shared" si="2"/>
        <v>4.6711010178564092E-4</v>
      </c>
      <c r="D34">
        <f>IF(female!A34&lt;=female100,1/100 * 10 ^ ((female!A34-female100)/(female100-female1000)),1/100 * 10 ^ ((female!A34-female100)/(female10-female100)))</f>
        <v>5.0547968211912386E-4</v>
      </c>
      <c r="E34">
        <f t="shared" si="3"/>
        <v>-3.3305807405000092</v>
      </c>
      <c r="F34">
        <f t="shared" si="4"/>
        <v>-3.2962962962962958</v>
      </c>
      <c r="G34">
        <f t="shared" ref="G34:G65" si="6">1 + G35/(1+i_) * (1-C34)</f>
        <v>22.138820078938146</v>
      </c>
      <c r="H34">
        <f t="shared" ref="H34:H65" si="7">C34/(1+i_) + (1-C34) * H35 / (1+i_)</f>
        <v>0.14850629656062697</v>
      </c>
      <c r="I34">
        <f t="shared" si="5"/>
        <v>51.481693101971111</v>
      </c>
      <c r="J34">
        <f>20+female08*(female67-female!A34)</f>
        <v>48</v>
      </c>
    </row>
    <row r="35" spans="1:10" x14ac:dyDescent="0.25">
      <c r="A35">
        <v>33</v>
      </c>
      <c r="B35" s="1">
        <v>99073.8</v>
      </c>
      <c r="C35" s="2">
        <f t="shared" si="2"/>
        <v>4.9357145885197426E-4</v>
      </c>
      <c r="D35">
        <f>IF(female!A35&lt;=female100,1/100 * 10 ^ ((female!A35-female100)/(female100-female1000)),1/100 * 10 ^ ((female!A35-female100)/(female10-female100)))</f>
        <v>5.5047898078549684E-4</v>
      </c>
      <c r="E35">
        <f t="shared" si="3"/>
        <v>-3.3066499616601277</v>
      </c>
      <c r="F35">
        <f t="shared" si="4"/>
        <v>-3.2592592592592595</v>
      </c>
      <c r="G35">
        <f t="shared" si="6"/>
        <v>21.994646803802937</v>
      </c>
      <c r="H35">
        <f t="shared" si="7"/>
        <v>0.15405139728513248</v>
      </c>
      <c r="I35">
        <f t="shared" si="5"/>
        <v>50.505518294813434</v>
      </c>
      <c r="J35">
        <f>20+female08*(female67-female!A35)</f>
        <v>47.2</v>
      </c>
    </row>
    <row r="36" spans="1:10" x14ac:dyDescent="0.25">
      <c r="A36">
        <v>34</v>
      </c>
      <c r="B36" s="1">
        <v>99024.9</v>
      </c>
      <c r="C36" s="2">
        <f t="shared" si="2"/>
        <v>5.8470142358128287E-4</v>
      </c>
      <c r="D36">
        <f>IF(female!A36&lt;=female100,1/100 * 10 ^ ((female!A36-female100)/(female100-female1000)),1/100 * 10 ^ ((female!A36-female100)/(female10-female100)))</f>
        <v>5.9948425031894066E-4</v>
      </c>
      <c r="E36">
        <f t="shared" si="3"/>
        <v>-3.2330658487781716</v>
      </c>
      <c r="F36">
        <f t="shared" si="4"/>
        <v>-3.2222222222222223</v>
      </c>
      <c r="G36">
        <f t="shared" si="6"/>
        <v>21.84521485051776</v>
      </c>
      <c r="H36">
        <f t="shared" si="7"/>
        <v>0.15979875382173236</v>
      </c>
      <c r="I36">
        <f t="shared" si="5"/>
        <v>49.530211779428086</v>
      </c>
      <c r="J36">
        <f>20+female08*(female67-female!A36)</f>
        <v>46.400000000000006</v>
      </c>
    </row>
    <row r="37" spans="1:10" x14ac:dyDescent="0.25">
      <c r="A37">
        <v>35</v>
      </c>
      <c r="B37" s="1">
        <v>98967</v>
      </c>
      <c r="C37" s="2">
        <f t="shared" si="2"/>
        <v>5.9211656410728644E-4</v>
      </c>
      <c r="D37">
        <f>IF(female!A37&lt;=female100,1/100 * 10 ^ ((female!A37-female100)/(female100-female1000)),1/100 * 10 ^ ((female!A37-female100)/(female10-female100)))</f>
        <v>6.5285211411278453E-4</v>
      </c>
      <c r="E37">
        <f t="shared" si="3"/>
        <v>-3.2275927896192806</v>
      </c>
      <c r="F37">
        <f t="shared" si="4"/>
        <v>-3.1851851851851851</v>
      </c>
      <c r="G37">
        <f t="shared" si="6"/>
        <v>21.691706616276917</v>
      </c>
      <c r="H37">
        <f t="shared" si="7"/>
        <v>0.16570288926626589</v>
      </c>
      <c r="I37">
        <f t="shared" si="5"/>
        <v>48.558896586101305</v>
      </c>
      <c r="J37">
        <f>20+female08*(female67-female!A37)</f>
        <v>45.6</v>
      </c>
    </row>
    <row r="38" spans="1:10" x14ac:dyDescent="0.25">
      <c r="A38">
        <v>36</v>
      </c>
      <c r="B38" s="1">
        <v>98908.4</v>
      </c>
      <c r="C38" s="2">
        <f t="shared" si="2"/>
        <v>6.7739443768173385E-4</v>
      </c>
      <c r="D38">
        <f>IF(female!A38&lt;=female100,1/100 * 10 ^ ((female!A38-female100)/(female100-female1000)),1/100 * 10 ^ ((female!A38-female100)/(female10-female100)))</f>
        <v>7.1097094323124333E-4</v>
      </c>
      <c r="E38">
        <f t="shared" si="3"/>
        <v>-3.1691583738178237</v>
      </c>
      <c r="F38">
        <f t="shared" si="4"/>
        <v>-3.1481481481481479</v>
      </c>
      <c r="G38">
        <f t="shared" si="6"/>
        <v>21.53212440845066</v>
      </c>
      <c r="H38">
        <f t="shared" si="7"/>
        <v>0.17184063796093269</v>
      </c>
      <c r="I38">
        <f t="shared" si="5"/>
        <v>47.587369914351946</v>
      </c>
      <c r="J38">
        <f>20+female08*(female67-female!A38)</f>
        <v>44.8</v>
      </c>
    </row>
    <row r="39" spans="1:10" x14ac:dyDescent="0.25">
      <c r="A39">
        <v>37</v>
      </c>
      <c r="B39" s="1">
        <v>98841.4</v>
      </c>
      <c r="C39" s="2">
        <f t="shared" si="2"/>
        <v>7.6081480027596828E-4</v>
      </c>
      <c r="D39">
        <f>IF(female!A39&lt;=female100,1/100 * 10 ^ ((female!A39-female100)/(female100-female1000)),1/100 * 10 ^ ((female!A39-female100)/(female10-female100)))</f>
        <v>7.7426368268112677E-4</v>
      </c>
      <c r="E39">
        <f t="shared" si="3"/>
        <v>-3.1187210475747644</v>
      </c>
      <c r="F39">
        <f t="shared" si="4"/>
        <v>-3.1111111111111112</v>
      </c>
      <c r="G39">
        <f t="shared" si="6"/>
        <v>21.367883870467573</v>
      </c>
      <c r="H39">
        <f t="shared" si="7"/>
        <v>0.1781575519764281</v>
      </c>
      <c r="I39">
        <f t="shared" si="5"/>
        <v>46.619288258125522</v>
      </c>
      <c r="J39">
        <f>20+female08*(female67-female!A39)</f>
        <v>44</v>
      </c>
    </row>
    <row r="40" spans="1:10" x14ac:dyDescent="0.25">
      <c r="A40">
        <v>38</v>
      </c>
      <c r="B40" s="1">
        <v>98766.2</v>
      </c>
      <c r="C40" s="2">
        <f t="shared" si="2"/>
        <v>7.9278133612514106E-4</v>
      </c>
      <c r="D40">
        <f>IF(female!A40&lt;=female100,1/100 * 10 ^ ((female!A40-female100)/(female100-female1000)),1/100 * 10 ^ ((female!A40-female100)/(female10-female100)))</f>
        <v>8.4319092928662536E-4</v>
      </c>
      <c r="E40">
        <f t="shared" si="3"/>
        <v>-3.1008465826818039</v>
      </c>
      <c r="F40">
        <f t="shared" si="4"/>
        <v>-3.074074074074074</v>
      </c>
      <c r="G40">
        <f t="shared" si="6"/>
        <v>21.198727530938832</v>
      </c>
      <c r="H40">
        <f t="shared" si="7"/>
        <v>0.1846635340049515</v>
      </c>
      <c r="I40">
        <f t="shared" si="5"/>
        <v>45.654403211186498</v>
      </c>
      <c r="J40">
        <f>20+female08*(female67-female!A40)</f>
        <v>43.2</v>
      </c>
    </row>
    <row r="41" spans="1:10" x14ac:dyDescent="0.25">
      <c r="A41">
        <v>39</v>
      </c>
      <c r="B41" s="1">
        <v>98687.9</v>
      </c>
      <c r="C41" s="2">
        <f t="shared" si="2"/>
        <v>8.6738090485248217E-4</v>
      </c>
      <c r="D41">
        <f>IF(female!A41&lt;=female100,1/100 * 10 ^ ((female!A41-female100)/(female100-female1000)),1/100 * 10 ^ ((female!A41-female100)/(female10-female100)))</f>
        <v>9.1825428356562841E-4</v>
      </c>
      <c r="E41">
        <f t="shared" si="3"/>
        <v>-3.061790142953317</v>
      </c>
      <c r="F41">
        <f t="shared" si="4"/>
        <v>-3.0370370370370372</v>
      </c>
      <c r="G41">
        <f t="shared" si="6"/>
        <v>21.023343546563051</v>
      </c>
      <c r="H41">
        <f t="shared" si="7"/>
        <v>0.19140903954313987</v>
      </c>
      <c r="I41">
        <f t="shared" si="5"/>
        <v>44.690229181456772</v>
      </c>
      <c r="J41">
        <f>20+female08*(female67-female!A41)</f>
        <v>42.400000000000006</v>
      </c>
    </row>
    <row r="42" spans="1:10" x14ac:dyDescent="0.25">
      <c r="A42">
        <v>40</v>
      </c>
      <c r="B42" s="1">
        <v>98602.3</v>
      </c>
      <c r="C42" s="2">
        <f t="shared" si="2"/>
        <v>9.2391353954224004E-4</v>
      </c>
      <c r="D42">
        <f>IF(female!A42&lt;=female100,1/100 * 10 ^ ((female!A42-female100)/(female100-female1000)),1/100 * 10 ^ ((female!A42-female100)/(female10-female100)))</f>
        <v>1E-3</v>
      </c>
      <c r="E42">
        <f t="shared" si="3"/>
        <v>-3.0343686684515356</v>
      </c>
      <c r="F42">
        <f t="shared" si="4"/>
        <v>-2.9999999999999996</v>
      </c>
      <c r="G42">
        <f t="shared" si="6"/>
        <v>20.842355549641479</v>
      </c>
      <c r="H42">
        <f t="shared" si="7"/>
        <v>0.19837008264179049</v>
      </c>
      <c r="I42">
        <f t="shared" si="5"/>
        <v>43.728592217794997</v>
      </c>
      <c r="J42">
        <f>20+female08*(female67-female!A42)</f>
        <v>41.6</v>
      </c>
    </row>
    <row r="43" spans="1:10" x14ac:dyDescent="0.25">
      <c r="A43">
        <v>41</v>
      </c>
      <c r="B43" s="1">
        <v>98511.2</v>
      </c>
      <c r="C43" s="2">
        <f t="shared" si="2"/>
        <v>1.0029316463509013E-3</v>
      </c>
      <c r="D43">
        <f>IF(female!A43&lt;=female100,1/100 * 10 ^ ((female!A43-female100)/(female100-female1000)),1/100 * 10 ^ ((female!A43-female100)/(female10-female100)))</f>
        <v>1.0890229622637297E-3</v>
      </c>
      <c r="E43">
        <f t="shared" si="3"/>
        <v>-2.9987286648102827</v>
      </c>
      <c r="F43">
        <f t="shared" si="4"/>
        <v>-2.9629629629629628</v>
      </c>
      <c r="G43">
        <f t="shared" si="6"/>
        <v>20.655133328970827</v>
      </c>
      <c r="H43">
        <f t="shared" si="7"/>
        <v>0.20557090214775009</v>
      </c>
      <c r="I43">
        <f t="shared" si="5"/>
        <v>42.768568634192739</v>
      </c>
      <c r="J43">
        <f>20+female08*(female67-female!A43)</f>
        <v>40.799999999999997</v>
      </c>
    </row>
    <row r="44" spans="1:10" x14ac:dyDescent="0.25">
      <c r="A44">
        <v>42</v>
      </c>
      <c r="B44" s="1">
        <v>98412.4</v>
      </c>
      <c r="C44" s="2">
        <f t="shared" si="2"/>
        <v>1.1025033430746532E-3</v>
      </c>
      <c r="D44">
        <f>IF(female!A44&lt;=female100,1/100 * 10 ^ ((female!A44-female100)/(female100-female1000)),1/100 * 10 ^ ((female!A44-female100)/(female10-female100)))</f>
        <v>1.1859710123376694E-3</v>
      </c>
      <c r="E44">
        <f t="shared" si="3"/>
        <v>-2.9576200849651819</v>
      </c>
      <c r="F44">
        <f t="shared" si="4"/>
        <v>-2.9259259259259256</v>
      </c>
      <c r="G44">
        <f t="shared" si="6"/>
        <v>20.461860509577935</v>
      </c>
      <c r="H44">
        <f t="shared" si="7"/>
        <v>0.21300443547646164</v>
      </c>
      <c r="I44">
        <f t="shared" si="5"/>
        <v>41.811003678771044</v>
      </c>
      <c r="J44">
        <f>20+female08*(female67-female!A44)</f>
        <v>40</v>
      </c>
    </row>
    <row r="45" spans="1:10" x14ac:dyDescent="0.25">
      <c r="A45">
        <v>43</v>
      </c>
      <c r="B45" s="1">
        <v>98303.9</v>
      </c>
      <c r="C45" s="2">
        <f t="shared" si="2"/>
        <v>1.2390149322660481E-3</v>
      </c>
      <c r="D45">
        <f>IF(female!A45&lt;=female100,1/100 * 10 ^ ((female!A45-female100)/(female100-female1000)),1/100 * 10 ^ ((female!A45-female100)/(female10-female100)))</f>
        <v>1.291549665014884E-3</v>
      </c>
      <c r="E45">
        <f t="shared" si="3"/>
        <v>-2.9069234595951476</v>
      </c>
      <c r="F45">
        <f t="shared" si="4"/>
        <v>-2.8888888888888888</v>
      </c>
      <c r="G45">
        <f t="shared" si="6"/>
        <v>20.262674596443262</v>
      </c>
      <c r="H45">
        <f t="shared" si="7"/>
        <v>0.22066539388690665</v>
      </c>
      <c r="I45">
        <f t="shared" si="5"/>
        <v>40.856599467942644</v>
      </c>
      <c r="J45">
        <f>20+female08*(female67-female!A45)</f>
        <v>39.200000000000003</v>
      </c>
    </row>
    <row r="46" spans="1:10" x14ac:dyDescent="0.25">
      <c r="A46">
        <v>44</v>
      </c>
      <c r="B46" s="1">
        <v>98182.1</v>
      </c>
      <c r="C46" s="2">
        <f t="shared" si="2"/>
        <v>1.3444405854020232E-3</v>
      </c>
      <c r="D46">
        <f>IF(female!A46&lt;=female100,1/100 * 10 ^ ((female!A46-female100)/(female100-female1000)),1/100 * 10 ^ ((female!A46-female100)/(female10-female100)))</f>
        <v>1.406527242105237E-3</v>
      </c>
      <c r="E46">
        <f t="shared" si="3"/>
        <v>-2.8714583857070983</v>
      </c>
      <c r="F46">
        <f t="shared" si="4"/>
        <v>-2.8518518518518516</v>
      </c>
      <c r="G46">
        <f t="shared" si="6"/>
        <v>20.058033783670858</v>
      </c>
      <c r="H46">
        <f t="shared" si="7"/>
        <v>0.22853615441800343</v>
      </c>
      <c r="I46">
        <f t="shared" si="5"/>
        <v>39.906663927912383</v>
      </c>
      <c r="J46">
        <f>20+female08*(female67-female!A46)</f>
        <v>38.400000000000006</v>
      </c>
    </row>
    <row r="47" spans="1:10" x14ac:dyDescent="0.25">
      <c r="A47">
        <v>45</v>
      </c>
      <c r="B47" s="1">
        <v>98050.1</v>
      </c>
      <c r="C47" s="2">
        <f t="shared" si="2"/>
        <v>1.4839352535081555E-3</v>
      </c>
      <c r="D47">
        <f>IF(female!A47&lt;=female100,1/100 * 10 ^ ((female!A47-female100)/(female100-female1000)),1/100 * 10 ^ ((female!A47-female100)/(female10-female100)))</f>
        <v>1.53174046370208E-3</v>
      </c>
      <c r="E47">
        <f t="shared" si="3"/>
        <v>-2.8285850476132994</v>
      </c>
      <c r="F47">
        <f t="shared" si="4"/>
        <v>-2.8148148148148144</v>
      </c>
      <c r="G47">
        <f t="shared" si="6"/>
        <v>19.847038298806641</v>
      </c>
      <c r="H47">
        <f t="shared" si="7"/>
        <v>0.23665132365343036</v>
      </c>
      <c r="I47">
        <f t="shared" si="5"/>
        <v>38.959715170475981</v>
      </c>
      <c r="J47">
        <f>20+female08*(female67-female!A47)</f>
        <v>37.6</v>
      </c>
    </row>
    <row r="48" spans="1:10" x14ac:dyDescent="0.25">
      <c r="A48">
        <v>46</v>
      </c>
      <c r="B48" s="1">
        <v>97904.6</v>
      </c>
      <c r="C48" s="2">
        <f t="shared" si="2"/>
        <v>1.6250513254740411E-3</v>
      </c>
      <c r="D48">
        <f>IF(female!A48&lt;=female100,1/100 * 10 ^ ((female!A48-female100)/(female100-female1000)),1/100 * 10 ^ ((female!A48-female100)/(female10-female100)))</f>
        <v>1.6681005372000588E-3</v>
      </c>
      <c r="E48">
        <f t="shared" si="3"/>
        <v>-2.7891329177508637</v>
      </c>
      <c r="F48">
        <f t="shared" si="4"/>
        <v>-2.7777777777777777</v>
      </c>
      <c r="G48">
        <f t="shared" si="6"/>
        <v>19.630049553319193</v>
      </c>
      <c r="H48">
        <f t="shared" si="7"/>
        <v>0.24499700103289593</v>
      </c>
      <c r="I48">
        <f t="shared" si="5"/>
        <v>38.016871714267637</v>
      </c>
      <c r="J48">
        <f>20+female08*(female67-female!A48)</f>
        <v>36.799999999999997</v>
      </c>
    </row>
    <row r="49" spans="1:10" x14ac:dyDescent="0.25">
      <c r="A49">
        <v>47</v>
      </c>
      <c r="B49" s="1">
        <v>97745.5</v>
      </c>
      <c r="C49" s="2">
        <f t="shared" si="2"/>
        <v>1.7443258257413385E-3</v>
      </c>
      <c r="D49">
        <f>IF(female!A49&lt;=female100,1/100 * 10 ^ ((female!A49-female100)/(female100-female1000)),1/100 * 10 ^ ((female!A49-female100)/(female10-female100)))</f>
        <v>1.8165997883753274E-3</v>
      </c>
      <c r="E49">
        <f t="shared" si="3"/>
        <v>-2.7583723891828207</v>
      </c>
      <c r="F49">
        <f t="shared" si="4"/>
        <v>-2.7407407407407405</v>
      </c>
      <c r="G49">
        <f t="shared" si="6"/>
        <v>19.406788562929343</v>
      </c>
      <c r="H49">
        <f t="shared" si="7"/>
        <v>0.25358391662857394</v>
      </c>
      <c r="I49">
        <f t="shared" si="5"/>
        <v>37.077937791884921</v>
      </c>
      <c r="J49">
        <f>20+female08*(female67-female!A49)</f>
        <v>36</v>
      </c>
    </row>
    <row r="50" spans="1:10" x14ac:dyDescent="0.25">
      <c r="A50">
        <v>48</v>
      </c>
      <c r="B50" s="1">
        <v>97575</v>
      </c>
      <c r="C50" s="2">
        <f t="shared" si="2"/>
        <v>1.9656674353062046E-3</v>
      </c>
      <c r="D50">
        <f>IF(female!A50&lt;=female100,1/100 * 10 ^ ((female!A50-female100)/(female100-female1000)),1/100 * 10 ^ ((female!A50-female100)/(female10-female100)))</f>
        <v>1.9783188827841641E-3</v>
      </c>
      <c r="E50">
        <f t="shared" si="3"/>
        <v>-2.7064899571186345</v>
      </c>
      <c r="F50">
        <f t="shared" si="4"/>
        <v>-2.7037037037037037</v>
      </c>
      <c r="G50">
        <f t="shared" si="6"/>
        <v>19.176510187414014</v>
      </c>
      <c r="H50">
        <f t="shared" si="7"/>
        <v>0.2624407296103613</v>
      </c>
      <c r="I50">
        <f t="shared" si="5"/>
        <v>36.141853122589673</v>
      </c>
      <c r="J50">
        <f>20+female08*(female67-female!A50)</f>
        <v>35.200000000000003</v>
      </c>
    </row>
    <row r="51" spans="1:10" x14ac:dyDescent="0.25">
      <c r="A51">
        <v>49</v>
      </c>
      <c r="B51" s="1">
        <v>97383.2</v>
      </c>
      <c r="C51" s="2">
        <f t="shared" si="2"/>
        <v>2.0506617157784617E-3</v>
      </c>
      <c r="D51">
        <f>IF(female!A51&lt;=female100,1/100 * 10 ^ ((female!A51-female100)/(female100-female1000)),1/100 * 10 ^ ((female!A51-female100)/(female10-female100)))</f>
        <v>2.1544346900318838E-3</v>
      </c>
      <c r="E51">
        <f t="shared" si="3"/>
        <v>-2.6881059764370274</v>
      </c>
      <c r="F51">
        <f t="shared" si="4"/>
        <v>-2.6666666666666661</v>
      </c>
      <c r="G51">
        <f t="shared" si="6"/>
        <v>18.940801912428419</v>
      </c>
      <c r="H51">
        <f t="shared" si="7"/>
        <v>0.2715063826142522</v>
      </c>
      <c r="I51">
        <f t="shared" si="5"/>
        <v>35.212051138560739</v>
      </c>
      <c r="J51">
        <f>20+female08*(female67-female!A51)</f>
        <v>34.4</v>
      </c>
    </row>
    <row r="52" spans="1:10" x14ac:dyDescent="0.25">
      <c r="A52">
        <v>50</v>
      </c>
      <c r="B52" s="1">
        <v>97183.5</v>
      </c>
      <c r="C52" s="2">
        <f t="shared" si="2"/>
        <v>2.2339183091780583E-3</v>
      </c>
      <c r="D52">
        <f>IF(female!A52&lt;=female100,1/100 * 10 ^ ((female!A52-female100)/(female100-female1000)),1/100 * 10 ^ ((female!A52-female100)/(female10-female100)))</f>
        <v>2.3462288481422627E-3</v>
      </c>
      <c r="E52">
        <f t="shared" si="3"/>
        <v>-2.6509327123850777</v>
      </c>
      <c r="F52">
        <f t="shared" si="4"/>
        <v>-2.6296296296296293</v>
      </c>
      <c r="G52">
        <f t="shared" si="6"/>
        <v>18.696774749112095</v>
      </c>
      <c r="H52">
        <f t="shared" si="7"/>
        <v>0.2808919906545479</v>
      </c>
      <c r="I52">
        <f t="shared" si="5"/>
        <v>34.283380084445277</v>
      </c>
      <c r="J52">
        <f>20+female08*(female67-female!A52)</f>
        <v>33.6</v>
      </c>
    </row>
    <row r="53" spans="1:10" x14ac:dyDescent="0.25">
      <c r="A53">
        <v>51</v>
      </c>
      <c r="B53" s="1">
        <v>96966.399999999994</v>
      </c>
      <c r="C53" s="2">
        <f t="shared" si="2"/>
        <v>2.4523958814598496E-3</v>
      </c>
      <c r="D53">
        <f>IF(female!A53&lt;=female100,1/100 * 10 ^ ((female!A53-female100)/(female100-female1000)),1/100 * 10 ^ ((female!A53-female100)/(female10-female100)))</f>
        <v>2.5550970903525068E-3</v>
      </c>
      <c r="E53">
        <f t="shared" si="3"/>
        <v>-2.6104094218959539</v>
      </c>
      <c r="F53">
        <f t="shared" si="4"/>
        <v>-2.5925925925925921</v>
      </c>
      <c r="G53">
        <f t="shared" si="6"/>
        <v>18.445852266182399</v>
      </c>
      <c r="H53">
        <f t="shared" si="7"/>
        <v>0.29054280085397932</v>
      </c>
      <c r="I53">
        <f t="shared" si="5"/>
        <v>33.35901836550277</v>
      </c>
      <c r="J53">
        <f>20+female08*(female67-female!A53)</f>
        <v>32.799999999999997</v>
      </c>
    </row>
    <row r="54" spans="1:10" x14ac:dyDescent="0.25">
      <c r="A54">
        <v>52</v>
      </c>
      <c r="B54" s="1">
        <v>96728.6</v>
      </c>
      <c r="C54" s="2">
        <f t="shared" si="2"/>
        <v>2.5814495402601881E-3</v>
      </c>
      <c r="D54">
        <f>IF(female!A54&lt;=female100,1/100 * 10 ^ ((female!A54-female100)/(female100-female1000)),1/100 * 10 ^ ((female!A54-female100)/(female10-female100)))</f>
        <v>2.7825594022071239E-3</v>
      </c>
      <c r="E54">
        <f t="shared" si="3"/>
        <v>-2.5881363597125313</v>
      </c>
      <c r="F54">
        <f t="shared" si="4"/>
        <v>-2.5555555555555554</v>
      </c>
      <c r="G54">
        <f t="shared" si="6"/>
        <v>18.188291247375552</v>
      </c>
      <c r="H54">
        <f t="shared" si="7"/>
        <v>0.30044893674173306</v>
      </c>
      <c r="I54">
        <f t="shared" si="5"/>
        <v>32.439799794855787</v>
      </c>
      <c r="J54">
        <f>20+female08*(female67-female!A54)</f>
        <v>32</v>
      </c>
    </row>
    <row r="55" spans="1:10" x14ac:dyDescent="0.25">
      <c r="A55">
        <v>53</v>
      </c>
      <c r="B55" s="1">
        <v>96478.9</v>
      </c>
      <c r="C55" s="2">
        <f t="shared" si="2"/>
        <v>2.7643349996734736E-3</v>
      </c>
      <c r="D55">
        <f>IF(female!A55&lt;=female100,1/100 * 10 ^ ((female!A55-female100)/(female100-female1000)),1/100 * 10 ^ ((female!A55-female100)/(female10-female100)))</f>
        <v>3.0302710828663967E-3</v>
      </c>
      <c r="E55">
        <f t="shared" si="3"/>
        <v>-2.5584093275447053</v>
      </c>
      <c r="F55">
        <f t="shared" si="4"/>
        <v>-2.5185185185185182</v>
      </c>
      <c r="G55">
        <f t="shared" si="6"/>
        <v>17.922087862744359</v>
      </c>
      <c r="H55">
        <f t="shared" si="7"/>
        <v>0.31068746869436786</v>
      </c>
      <c r="I55">
        <f t="shared" si="5"/>
        <v>31.522464170266119</v>
      </c>
      <c r="J55">
        <f>20+female08*(female67-female!A55)</f>
        <v>31.200000000000003</v>
      </c>
    </row>
    <row r="56" spans="1:10" x14ac:dyDescent="0.25">
      <c r="A56">
        <v>54</v>
      </c>
      <c r="B56" s="1">
        <v>96212.2</v>
      </c>
      <c r="C56" s="2">
        <f t="shared" si="2"/>
        <v>2.9642810371241601E-3</v>
      </c>
      <c r="D56">
        <f>IF(female!A56&lt;=female100,1/100 * 10 ^ ((female!A56-female100)/(female100-female1000)),1/100 * 10 ^ ((female!A56-female100)/(female10-female100)))</f>
        <v>3.3000347911252841E-3</v>
      </c>
      <c r="E56">
        <f t="shared" si="3"/>
        <v>-2.5280806242128628</v>
      </c>
      <c r="F56">
        <f t="shared" si="4"/>
        <v>-2.4814814814814814</v>
      </c>
      <c r="G56">
        <f t="shared" si="6"/>
        <v>17.647755685962526</v>
      </c>
      <c r="H56">
        <f t="shared" si="7"/>
        <v>0.32123864366840932</v>
      </c>
      <c r="I56">
        <f t="shared" si="5"/>
        <v>30.608458370525646</v>
      </c>
      <c r="J56">
        <f>20+female08*(female67-female!A56)</f>
        <v>30.4</v>
      </c>
    </row>
    <row r="57" spans="1:10" x14ac:dyDescent="0.25">
      <c r="A57">
        <v>55</v>
      </c>
      <c r="B57" s="1">
        <v>95927</v>
      </c>
      <c r="C57" s="2">
        <f t="shared" si="2"/>
        <v>3.2827045565898463E-3</v>
      </c>
      <c r="D57">
        <f>IF(female!A57&lt;=female100,1/100 * 10 ^ ((female!A57-female100)/(female100-female1000)),1/100 * 10 ^ ((female!A57-female100)/(female10-female100)))</f>
        <v>3.5938136638046275E-3</v>
      </c>
      <c r="E57">
        <f t="shared" si="3"/>
        <v>-2.4837682020152516</v>
      </c>
      <c r="F57">
        <f t="shared" si="4"/>
        <v>-2.4444444444444442</v>
      </c>
      <c r="G57">
        <f t="shared" si="6"/>
        <v>17.365141071787111</v>
      </c>
      <c r="H57">
        <f t="shared" si="7"/>
        <v>0.33210837092422241</v>
      </c>
      <c r="I57">
        <f t="shared" si="5"/>
        <v>29.697973651179414</v>
      </c>
      <c r="J57">
        <f>20+female08*(female67-female!A57)</f>
        <v>29.6</v>
      </c>
    </row>
    <row r="58" spans="1:10" x14ac:dyDescent="0.25">
      <c r="A58">
        <v>56</v>
      </c>
      <c r="B58" s="1">
        <v>95612.1</v>
      </c>
      <c r="C58" s="2">
        <f t="shared" si="2"/>
        <v>3.6365690116628713E-3</v>
      </c>
      <c r="D58">
        <f>IF(female!A58&lt;=female100,1/100 * 10 ^ ((female!A58-female100)/(female100-female1000)),1/100 * 10 ^ ((female!A58-female100)/(female10-female100)))</f>
        <v>3.9137456019803845E-3</v>
      </c>
      <c r="E58">
        <f t="shared" si="3"/>
        <v>-2.4393081663491163</v>
      </c>
      <c r="F58">
        <f t="shared" si="4"/>
        <v>-2.4074074074074074</v>
      </c>
      <c r="G58">
        <f t="shared" si="6"/>
        <v>17.075801526135866</v>
      </c>
      <c r="H58">
        <f t="shared" si="7"/>
        <v>0.34323674603479898</v>
      </c>
      <c r="I58">
        <f t="shared" si="5"/>
        <v>28.794137650325506</v>
      </c>
      <c r="J58">
        <f>20+female08*(female67-female!A58)</f>
        <v>28.8</v>
      </c>
    </row>
    <row r="59" spans="1:10" x14ac:dyDescent="0.25">
      <c r="A59">
        <v>57</v>
      </c>
      <c r="B59" s="1">
        <v>95264.4</v>
      </c>
      <c r="C59" s="2">
        <f t="shared" si="2"/>
        <v>3.9280150822342567E-3</v>
      </c>
      <c r="D59">
        <f>IF(female!A59&lt;=female100,1/100 * 10 ^ ((female!A59-female100)/(female100-female1000)),1/100 * 10 ^ ((female!A59-female100)/(female10-female100)))</f>
        <v>4.2621588290153237E-3</v>
      </c>
      <c r="E59">
        <f t="shared" si="3"/>
        <v>-2.4058268533396352</v>
      </c>
      <c r="F59">
        <f t="shared" si="4"/>
        <v>-2.3703703703703702</v>
      </c>
      <c r="G59">
        <f t="shared" si="6"/>
        <v>16.77985468675536</v>
      </c>
      <c r="H59">
        <f t="shared" si="7"/>
        <v>0.35461924421899416</v>
      </c>
      <c r="I59">
        <f t="shared" si="5"/>
        <v>27.897406779832632</v>
      </c>
      <c r="J59">
        <f>20+female08*(female67-female!A59)</f>
        <v>28</v>
      </c>
    </row>
    <row r="60" spans="1:10" x14ac:dyDescent="0.25">
      <c r="A60">
        <v>58</v>
      </c>
      <c r="B60" s="1">
        <v>94890.2</v>
      </c>
      <c r="C60" s="2">
        <f t="shared" si="2"/>
        <v>4.3671527723621005E-3</v>
      </c>
      <c r="D60">
        <f>IF(female!A60&lt;=female100,1/100 * 10 ^ ((female!A60-female100)/(female100-female1000)),1/100 * 10 ^ ((female!A60-female100)/(female10-female100)))</f>
        <v>4.6415888336127789E-3</v>
      </c>
      <c r="E60">
        <f t="shared" si="3"/>
        <v>-2.3598016152613179</v>
      </c>
      <c r="F60">
        <f t="shared" si="4"/>
        <v>-2.333333333333333</v>
      </c>
      <c r="G60">
        <f t="shared" si="6"/>
        <v>16.475765931295065</v>
      </c>
      <c r="H60">
        <f t="shared" si="7"/>
        <v>0.36631488931559836</v>
      </c>
      <c r="I60">
        <f t="shared" si="5"/>
        <v>27.005448596764346</v>
      </c>
      <c r="J60">
        <f>20+female08*(female67-female!A60)</f>
        <v>27.2</v>
      </c>
    </row>
    <row r="61" spans="1:10" x14ac:dyDescent="0.25">
      <c r="A61">
        <v>59</v>
      </c>
      <c r="B61" s="1">
        <v>94475.8</v>
      </c>
      <c r="C61" s="2">
        <f t="shared" si="2"/>
        <v>4.7070255028271481E-3</v>
      </c>
      <c r="D61">
        <f>IF(female!A61&lt;=female100,1/100 * 10 ^ ((female!A61-female100)/(female100-female1000)),1/100 * 10 ^ ((female!A61-female100)/(female10-female100)))</f>
        <v>5.0547968211912394E-3</v>
      </c>
      <c r="E61">
        <f t="shared" si="3"/>
        <v>-2.3272534486644862</v>
      </c>
      <c r="F61">
        <f t="shared" si="4"/>
        <v>-2.2962962962962963</v>
      </c>
      <c r="G61">
        <f t="shared" si="6"/>
        <v>16.16539331076028</v>
      </c>
      <c r="H61">
        <f t="shared" si="7"/>
        <v>0.37825221733544884</v>
      </c>
      <c r="I61">
        <f t="shared" si="5"/>
        <v>26.121709669954509</v>
      </c>
      <c r="J61">
        <f>20+female08*(female67-female!A61)</f>
        <v>26.4</v>
      </c>
    </row>
    <row r="62" spans="1:10" x14ac:dyDescent="0.25">
      <c r="A62">
        <v>60</v>
      </c>
      <c r="B62" s="1">
        <v>94031.1</v>
      </c>
      <c r="C62" s="2">
        <f t="shared" si="2"/>
        <v>5.247200128468227E-3</v>
      </c>
      <c r="D62">
        <f>IF(female!A62&lt;=female100,1/100 * 10 ^ ((female!A62-female100)/(female100-female1000)),1/100 * 10 ^ ((female!A62-female100)/(female10-female100)))</f>
        <v>5.5047898078549708E-3</v>
      </c>
      <c r="E62">
        <f t="shared" si="3"/>
        <v>-2.2800723714731044</v>
      </c>
      <c r="F62">
        <f t="shared" si="4"/>
        <v>-2.2592592592592591</v>
      </c>
      <c r="G62">
        <f t="shared" si="6"/>
        <v>15.846599390655596</v>
      </c>
      <c r="H62">
        <f t="shared" si="7"/>
        <v>0.39051343723429821</v>
      </c>
      <c r="I62">
        <f t="shared" si="5"/>
        <v>25.242882072385502</v>
      </c>
      <c r="J62">
        <f>20+female08*(female67-female!A62)</f>
        <v>25.6</v>
      </c>
    </row>
    <row r="63" spans="1:10" x14ac:dyDescent="0.25">
      <c r="A63">
        <v>61</v>
      </c>
      <c r="B63" s="1">
        <v>93537.7</v>
      </c>
      <c r="C63" s="2">
        <f t="shared" si="2"/>
        <v>5.635161009945629E-3</v>
      </c>
      <c r="D63">
        <f>IF(female!A63&lt;=female100,1/100 * 10 ^ ((female!A63-female100)/(female100-female1000)),1/100 * 10 ^ ((female!A63-female100)/(female10-female100)))</f>
        <v>5.9948425031894105E-3</v>
      </c>
      <c r="E63">
        <f t="shared" si="3"/>
        <v>-2.2490936706148688</v>
      </c>
      <c r="F63">
        <f t="shared" si="4"/>
        <v>-2.2222222222222219</v>
      </c>
      <c r="G63">
        <f t="shared" si="6"/>
        <v>15.521909934082009</v>
      </c>
      <c r="H63">
        <f t="shared" si="7"/>
        <v>0.40300140361200776</v>
      </c>
      <c r="I63">
        <f t="shared" si="5"/>
        <v>24.373397768351037</v>
      </c>
      <c r="J63">
        <f>20+female08*(female67-female!A63)</f>
        <v>24.8</v>
      </c>
    </row>
    <row r="64" spans="1:10" x14ac:dyDescent="0.25">
      <c r="A64">
        <v>62</v>
      </c>
      <c r="B64" s="1">
        <v>93010.6</v>
      </c>
      <c r="C64" s="2">
        <f t="shared" si="2"/>
        <v>6.4508776419031806E-3</v>
      </c>
      <c r="D64">
        <f>IF(female!A64&lt;=female100,1/100 * 10 ^ ((female!A64-female100)/(female100-female1000)),1/100 * 10 ^ ((female!A64-female100)/(female10-female100)))</f>
        <v>6.5285211411278471E-3</v>
      </c>
      <c r="E64">
        <f t="shared" si="3"/>
        <v>-2.1903811955807955</v>
      </c>
      <c r="F64">
        <f t="shared" si="4"/>
        <v>-2.1851851851851851</v>
      </c>
      <c r="G64">
        <f t="shared" si="6"/>
        <v>15.188375271580121</v>
      </c>
      <c r="H64">
        <f t="shared" si="7"/>
        <v>0.415829565299702</v>
      </c>
      <c r="I64">
        <f t="shared" si="5"/>
        <v>23.508690605551287</v>
      </c>
      <c r="J64">
        <f>20+female08*(female67-female!A64)</f>
        <v>24</v>
      </c>
    </row>
    <row r="65" spans="1:10" x14ac:dyDescent="0.25">
      <c r="A65">
        <v>63</v>
      </c>
      <c r="B65" s="1">
        <v>92410.6</v>
      </c>
      <c r="C65" s="2">
        <f t="shared" si="2"/>
        <v>6.8184818624703854E-3</v>
      </c>
      <c r="D65">
        <f>IF(female!A65&lt;=female100,1/100 * 10 ^ ((female!A65-female100)/(female100-female1000)),1/100 * 10 ^ ((female!A65-female100)/(female10-female100)))</f>
        <v>7.1097094323124346E-3</v>
      </c>
      <c r="E65">
        <f t="shared" si="3"/>
        <v>-2.1663123104088022</v>
      </c>
      <c r="F65">
        <f t="shared" si="4"/>
        <v>-2.1481481481481479</v>
      </c>
      <c r="G65">
        <f t="shared" si="6"/>
        <v>14.851716890878572</v>
      </c>
      <c r="H65">
        <f t="shared" si="7"/>
        <v>0.42877786380474797</v>
      </c>
      <c r="I65">
        <f t="shared" si="5"/>
        <v>22.658080549598083</v>
      </c>
      <c r="J65">
        <f>20+female08*(female67-female!A65)</f>
        <v>23.2</v>
      </c>
    </row>
    <row r="66" spans="1:10" x14ac:dyDescent="0.25">
      <c r="A66">
        <v>64</v>
      </c>
      <c r="B66" s="1">
        <v>91780.5</v>
      </c>
      <c r="C66" s="2">
        <f t="shared" si="2"/>
        <v>7.3784736409149773E-3</v>
      </c>
      <c r="D66">
        <f>IF(female!A66&lt;=female100,1/100 * 10 ^ ((female!A66-female100)/(female100-female1000)),1/100 * 10 ^ ((female!A66-female100)/(female10-female100)))</f>
        <v>7.7426368268112711E-3</v>
      </c>
      <c r="E66">
        <f t="shared" si="3"/>
        <v>-2.1320334698691128</v>
      </c>
      <c r="F66">
        <f t="shared" si="4"/>
        <v>-2.1111111111111112</v>
      </c>
      <c r="G66">
        <f t="shared" ref="G66:G97" si="8">1 + G67/(1+i_) * (1-C66)</f>
        <v>14.504685501526712</v>
      </c>
      <c r="H66">
        <f t="shared" ref="H66:H97" si="9">C66/(1+i_) + (1-C66) * H67 / (1+i_)</f>
        <v>0.44212511859656073</v>
      </c>
      <c r="I66">
        <f t="shared" si="5"/>
        <v>21.810202259049458</v>
      </c>
      <c r="J66">
        <f>20+female08*(female67-female!A66)</f>
        <v>22.4</v>
      </c>
    </row>
    <row r="67" spans="1:10" x14ac:dyDescent="0.25">
      <c r="A67">
        <v>65</v>
      </c>
      <c r="B67" s="1">
        <v>91103.3</v>
      </c>
      <c r="C67" s="2">
        <f t="shared" ref="C67:C101" si="10">(B67-B68)/B67</f>
        <v>8.1127686922428249E-3</v>
      </c>
      <c r="D67">
        <f>IF(female!A67&lt;=female100,1/100 * 10 ^ ((female!A67-female100)/(female100-female1000)),1/100 * 10 ^ ((female!A67-female100)/(female10-female100)))</f>
        <v>8.4319092928662586E-3</v>
      </c>
      <c r="E67">
        <f t="shared" ref="E67:E99" si="11">LN(C67)/LN(10)</f>
        <v>-2.0908309062623323</v>
      </c>
      <c r="F67">
        <f t="shared" ref="F67:F99" si="12">LN(D67)/LN(10)</f>
        <v>-2.074074074074074</v>
      </c>
      <c r="G67">
        <f t="shared" si="8"/>
        <v>14.149272959155017</v>
      </c>
      <c r="H67">
        <f t="shared" si="9"/>
        <v>0.4557947190194615</v>
      </c>
      <c r="I67">
        <f t="shared" ref="I67:I99" si="13">(I68+1)*(1-C67)+ 0.5 * C67</f>
        <v>20.968607815926411</v>
      </c>
      <c r="J67">
        <f>20+female08*(female67-female!A67)</f>
        <v>21.6</v>
      </c>
    </row>
    <row r="68" spans="1:10" x14ac:dyDescent="0.25">
      <c r="A68">
        <v>66</v>
      </c>
      <c r="B68" s="1">
        <v>90364.2</v>
      </c>
      <c r="C68" s="2">
        <f t="shared" si="10"/>
        <v>8.7700660217209913E-3</v>
      </c>
      <c r="D68">
        <f>IF(female!A68&lt;=female100,1/100 * 10 ^ ((female!A68-female100)/(female100-female1000)),1/100 * 10 ^ ((female!A68-female100)/(female10-female100)))</f>
        <v>9.1825428356562839E-3</v>
      </c>
      <c r="E68">
        <f t="shared" si="11"/>
        <v>-2.0569971372199132</v>
      </c>
      <c r="F68">
        <f t="shared" si="12"/>
        <v>-2.0370370370370372</v>
      </c>
      <c r="G68">
        <f t="shared" si="8"/>
        <v>13.787095393385643</v>
      </c>
      <c r="H68">
        <f t="shared" si="9"/>
        <v>0.46972450534897159</v>
      </c>
      <c r="I68">
        <f t="shared" si="13"/>
        <v>20.136023098048661</v>
      </c>
      <c r="J68">
        <f>20+female08*(female67-female!A68)</f>
        <v>20.8</v>
      </c>
    </row>
    <row r="69" spans="1:10" x14ac:dyDescent="0.25">
      <c r="A69">
        <v>67</v>
      </c>
      <c r="B69" s="1">
        <v>89571.7</v>
      </c>
      <c r="C69" s="2">
        <f t="shared" si="10"/>
        <v>9.5532405882661278E-3</v>
      </c>
      <c r="D69">
        <f>IF(female!A69&lt;=female100,1/100 * 10 ^ ((female!A69-female100)/(female100-female1000)),1/100 * 10 ^ ((female!A69-female100)/(female10-female100)))</f>
        <v>0.01</v>
      </c>
      <c r="E69">
        <f t="shared" si="11"/>
        <v>-2.0198492848690583</v>
      </c>
      <c r="F69">
        <f t="shared" si="12"/>
        <v>-1.9999999999999996</v>
      </c>
      <c r="G69">
        <f t="shared" si="8"/>
        <v>13.416240524282314</v>
      </c>
      <c r="H69">
        <f t="shared" si="9"/>
        <v>0.48398802648722489</v>
      </c>
      <c r="I69">
        <f t="shared" si="13"/>
        <v>19.309755965742404</v>
      </c>
      <c r="J69">
        <f>20+female08*(female67-female!A69)</f>
        <v>20</v>
      </c>
    </row>
    <row r="70" spans="1:10" x14ac:dyDescent="0.25">
      <c r="A70">
        <v>68</v>
      </c>
      <c r="B70" s="1">
        <v>88716</v>
      </c>
      <c r="C70" s="2">
        <f t="shared" si="10"/>
        <v>1.0602371612786937E-2</v>
      </c>
      <c r="D70">
        <f>IF(female!A70&lt;=female100,1/100 * 10 ^ ((female!A70-female100)/(female100-female1000)),1/100 * 10 ^ ((female!A70-female100)/(female10-female100)))</f>
        <v>1.1220184543019636E-2</v>
      </c>
      <c r="E70">
        <f t="shared" si="11"/>
        <v>-1.9745969778350787</v>
      </c>
      <c r="F70">
        <f t="shared" si="12"/>
        <v>-1.9499999999999997</v>
      </c>
      <c r="G70">
        <f t="shared" si="8"/>
        <v>13.037439945710046</v>
      </c>
      <c r="H70">
        <f t="shared" si="9"/>
        <v>0.49855714329534689</v>
      </c>
      <c r="I70">
        <f t="shared" si="13"/>
        <v>18.491183308948653</v>
      </c>
      <c r="J70">
        <f>20+female08*(female67-female!A70)</f>
        <v>19.2</v>
      </c>
    </row>
    <row r="71" spans="1:10" x14ac:dyDescent="0.25">
      <c r="A71">
        <v>69</v>
      </c>
      <c r="B71" s="1">
        <v>87775.4</v>
      </c>
      <c r="C71" s="2">
        <f t="shared" si="10"/>
        <v>1.1457652143994754E-2</v>
      </c>
      <c r="D71">
        <f>IF(female!A71&lt;=female100,1/100 * 10 ^ ((female!A71-female100)/(female100-female1000)),1/100 * 10 ^ ((female!A71-female100)/(female10-female100)))</f>
        <v>1.2589254117941673E-2</v>
      </c>
      <c r="E71">
        <f t="shared" si="11"/>
        <v>-1.9409043671306403</v>
      </c>
      <c r="F71">
        <f t="shared" si="12"/>
        <v>-1.8999999999999997</v>
      </c>
      <c r="G71">
        <f t="shared" si="8"/>
        <v>12.653090309045098</v>
      </c>
      <c r="H71">
        <f t="shared" si="9"/>
        <v>0.51333967541672942</v>
      </c>
      <c r="I71">
        <f t="shared" si="13"/>
        <v>17.683976586112841</v>
      </c>
      <c r="J71">
        <f>20+female08*(female67-female!A71)</f>
        <v>18.399999999999999</v>
      </c>
    </row>
    <row r="72" spans="1:10" x14ac:dyDescent="0.25">
      <c r="A72">
        <v>70</v>
      </c>
      <c r="B72" s="1">
        <v>86769.7</v>
      </c>
      <c r="C72" s="2">
        <f t="shared" si="10"/>
        <v>1.2896206855618954E-2</v>
      </c>
      <c r="D72">
        <f>IF(female!A72&lt;=female100,1/100 * 10 ^ ((female!A72-female100)/(female100-female1000)),1/100 * 10 ^ ((female!A72-female100)/(female10-female100)))</f>
        <v>1.4125375446227544E-2</v>
      </c>
      <c r="E72">
        <f t="shared" si="11"/>
        <v>-1.8895380093841014</v>
      </c>
      <c r="F72">
        <f t="shared" si="12"/>
        <v>-1.8499999999999999</v>
      </c>
      <c r="G72">
        <f t="shared" si="8"/>
        <v>12.259681082648196</v>
      </c>
      <c r="H72">
        <f t="shared" si="9"/>
        <v>0.52847064308619873</v>
      </c>
      <c r="I72">
        <f t="shared" si="13"/>
        <v>16.883146633406465</v>
      </c>
      <c r="J72">
        <f>20+female08*(female67-female!A72)</f>
        <v>17.600000000000001</v>
      </c>
    </row>
    <row r="73" spans="1:10" x14ac:dyDescent="0.25">
      <c r="A73">
        <v>71</v>
      </c>
      <c r="B73" s="1">
        <v>85650.7</v>
      </c>
      <c r="C73" s="2">
        <f t="shared" si="10"/>
        <v>1.3636782886771504E-2</v>
      </c>
      <c r="D73">
        <f>IF(female!A73&lt;=female100,1/100 * 10 ^ ((female!A73-female100)/(female100-female1000)),1/100 * 10 ^ ((female!A73-female100)/(female10-female100)))</f>
        <v>1.5848931924611138E-2</v>
      </c>
      <c r="E73">
        <f t="shared" si="11"/>
        <v>-1.8652880739109632</v>
      </c>
      <c r="F73">
        <f t="shared" si="12"/>
        <v>-1.7999999999999996</v>
      </c>
      <c r="G73">
        <f t="shared" si="8"/>
        <v>11.86305675986935</v>
      </c>
      <c r="H73">
        <f t="shared" si="9"/>
        <v>0.54372525531924898</v>
      </c>
      <c r="I73">
        <f t="shared" si="13"/>
        <v>16.097187395277434</v>
      </c>
      <c r="J73">
        <f>20+female08*(female67-female!A73)</f>
        <v>16.8</v>
      </c>
    </row>
    <row r="74" spans="1:10" x14ac:dyDescent="0.25">
      <c r="A74">
        <v>72</v>
      </c>
      <c r="B74" s="1">
        <v>84482.7</v>
      </c>
      <c r="C74" s="2">
        <f t="shared" si="10"/>
        <v>1.5499031162592982E-2</v>
      </c>
      <c r="D74">
        <f>IF(female!A74&lt;=female100,1/100 * 10 ^ ((female!A74-female100)/(female100-female1000)),1/100 * 10 ^ ((female!A74-female100)/(female10-female100)))</f>
        <v>1.7782794100389229E-2</v>
      </c>
      <c r="E74">
        <f t="shared" si="11"/>
        <v>-1.8096954485323042</v>
      </c>
      <c r="F74">
        <f t="shared" si="12"/>
        <v>-1.75</v>
      </c>
      <c r="G74">
        <f t="shared" si="8"/>
        <v>11.453771627178622</v>
      </c>
      <c r="H74">
        <f t="shared" si="9"/>
        <v>0.55946681006647869</v>
      </c>
      <c r="I74">
        <f t="shared" si="13"/>
        <v>15.312823435291355</v>
      </c>
      <c r="J74">
        <f>20+female08*(female67-female!A74)</f>
        <v>16</v>
      </c>
    </row>
    <row r="75" spans="1:10" x14ac:dyDescent="0.25">
      <c r="A75">
        <v>73</v>
      </c>
      <c r="B75" s="1">
        <v>83173.3</v>
      </c>
      <c r="C75" s="2">
        <f t="shared" si="10"/>
        <v>1.7289202183873909E-2</v>
      </c>
      <c r="D75">
        <f>IF(female!A75&lt;=female100,1/100 * 10 ^ ((female!A75-female100)/(female100-female1000)),1/100 * 10 ^ ((female!A75-female100)/(female10-female100)))</f>
        <v>1.9952623149688799E-2</v>
      </c>
      <c r="E75">
        <f t="shared" si="11"/>
        <v>-1.7622250469305536</v>
      </c>
      <c r="F75">
        <f t="shared" si="12"/>
        <v>-1.6999999999999997</v>
      </c>
      <c r="G75">
        <f t="shared" si="8"/>
        <v>11.043079525969764</v>
      </c>
      <c r="H75">
        <f t="shared" si="9"/>
        <v>0.57526246213382703</v>
      </c>
      <c r="I75">
        <f t="shared" si="13"/>
        <v>14.54602220227752</v>
      </c>
      <c r="J75">
        <f>20+female08*(female67-female!A75)</f>
        <v>15.2</v>
      </c>
    </row>
    <row r="76" spans="1:10" x14ac:dyDescent="0.25">
      <c r="A76">
        <v>74</v>
      </c>
      <c r="B76" s="1">
        <v>81735.3</v>
      </c>
      <c r="C76" s="2">
        <f t="shared" si="10"/>
        <v>1.9689167348746539E-2</v>
      </c>
      <c r="D76">
        <f>IF(female!A76&lt;=female100,1/100 * 10 ^ ((female!A76-female100)/(female100-female1000)),1/100 * 10 ^ ((female!A76-female100)/(female10-female100)))</f>
        <v>2.2387211385683396E-2</v>
      </c>
      <c r="E76">
        <f t="shared" si="11"/>
        <v>-1.7057726497070291</v>
      </c>
      <c r="F76">
        <f t="shared" si="12"/>
        <v>-1.65</v>
      </c>
      <c r="G76">
        <f t="shared" si="8"/>
        <v>10.628562065482534</v>
      </c>
      <c r="H76">
        <f t="shared" si="9"/>
        <v>0.59120522510429707</v>
      </c>
      <c r="I76">
        <f t="shared" si="13"/>
        <v>13.793139175321908</v>
      </c>
      <c r="J76">
        <f>20+female08*(female67-female!A76)</f>
        <v>14.399999999999999</v>
      </c>
    </row>
    <row r="77" spans="1:10" x14ac:dyDescent="0.25">
      <c r="A77">
        <v>75</v>
      </c>
      <c r="B77" s="1">
        <v>80126</v>
      </c>
      <c r="C77" s="2">
        <f t="shared" si="10"/>
        <v>2.1765718992586676E-2</v>
      </c>
      <c r="D77">
        <f>IF(female!A77&lt;=female100,1/100 * 10 ^ ((female!A77-female100)/(female100-female1000)),1/100 * 10 ^ ((female!A77-female100)/(female10-female100)))</f>
        <v>2.5118864315095805E-2</v>
      </c>
      <c r="E77">
        <f t="shared" si="11"/>
        <v>-1.6622269821084448</v>
      </c>
      <c r="F77">
        <f t="shared" si="12"/>
        <v>-1.5999999999999999</v>
      </c>
      <c r="G77">
        <f t="shared" si="8"/>
        <v>10.214825965984422</v>
      </c>
      <c r="H77">
        <f t="shared" si="9"/>
        <v>0.60711791294818085</v>
      </c>
      <c r="I77">
        <f t="shared" si="13"/>
        <v>13.060126780778882</v>
      </c>
      <c r="J77">
        <f>20+female08*(female67-female!A77)</f>
        <v>13.6</v>
      </c>
    </row>
    <row r="78" spans="1:10" x14ac:dyDescent="0.25">
      <c r="A78">
        <v>76</v>
      </c>
      <c r="B78" s="1">
        <v>78382</v>
      </c>
      <c r="C78" s="2">
        <f t="shared" si="10"/>
        <v>2.4397183026715355E-2</v>
      </c>
      <c r="D78">
        <f>IF(female!A78&lt;=female100,1/100 * 10 ^ ((female!A78-female100)/(female100-female1000)),1/100 * 10 ^ ((female!A78-female100)/(female10-female100)))</f>
        <v>2.8183829312644543E-2</v>
      </c>
      <c r="E78">
        <f t="shared" si="11"/>
        <v>-1.6126603157341799</v>
      </c>
      <c r="F78">
        <f t="shared" si="12"/>
        <v>-1.5499999999999998</v>
      </c>
      <c r="G78">
        <f t="shared" si="8"/>
        <v>9.7966501386094595</v>
      </c>
      <c r="H78">
        <f t="shared" si="9"/>
        <v>0.62320133562044067</v>
      </c>
      <c r="I78">
        <f t="shared" si="13"/>
        <v>12.339589681772457</v>
      </c>
      <c r="J78">
        <f>20+female08*(female67-female!A78)</f>
        <v>12.8</v>
      </c>
    </row>
    <row r="79" spans="1:10" x14ac:dyDescent="0.25">
      <c r="A79">
        <v>77</v>
      </c>
      <c r="B79" s="1">
        <v>76469.7</v>
      </c>
      <c r="C79" s="2">
        <f t="shared" si="10"/>
        <v>2.7918247358103852E-2</v>
      </c>
      <c r="D79">
        <f>IF(female!A79&lt;=female100,1/100 * 10 ^ ((female!A79-female100)/(female100-female1000)),1/100 * 10 ^ ((female!A79-female100)/(female10-female100)))</f>
        <v>3.1622776601683798E-2</v>
      </c>
      <c r="E79">
        <f t="shared" si="11"/>
        <v>-1.5541118491790968</v>
      </c>
      <c r="F79">
        <f t="shared" si="12"/>
        <v>-1.4999999999999998</v>
      </c>
      <c r="G79">
        <f t="shared" si="8"/>
        <v>9.3772957447337468</v>
      </c>
      <c r="H79">
        <f t="shared" si="9"/>
        <v>0.63933005846950408</v>
      </c>
      <c r="I79">
        <f t="shared" si="13"/>
        <v>11.635665739981834</v>
      </c>
      <c r="J79">
        <f>20+female08*(female67-female!A79)</f>
        <v>12</v>
      </c>
    </row>
    <row r="80" spans="1:10" x14ac:dyDescent="0.25">
      <c r="A80">
        <v>78</v>
      </c>
      <c r="B80" s="1">
        <v>74334.8</v>
      </c>
      <c r="C80" s="2">
        <f t="shared" si="10"/>
        <v>3.1418662591410754E-2</v>
      </c>
      <c r="D80">
        <f>IF(female!A80&lt;=female100,1/100 * 10 ^ ((female!A80-female100)/(female100-female1000)),1/100 * 10 ^ ((female!A80-female100)/(female10-female100)))</f>
        <v>3.5481338923357558E-2</v>
      </c>
      <c r="E80">
        <f t="shared" si="11"/>
        <v>-1.5028123056592648</v>
      </c>
      <c r="F80">
        <f t="shared" si="12"/>
        <v>-1.4499999999999997</v>
      </c>
      <c r="G80">
        <f t="shared" si="8"/>
        <v>8.9626078782415348</v>
      </c>
      <c r="H80">
        <f t="shared" si="9"/>
        <v>0.65527926197462372</v>
      </c>
      <c r="I80">
        <f t="shared" si="13"/>
        <v>10.955482740744426</v>
      </c>
      <c r="J80">
        <f>20+female08*(female67-female!A80)</f>
        <v>11.2</v>
      </c>
    </row>
    <row r="81" spans="1:10" x14ac:dyDescent="0.25">
      <c r="A81">
        <v>79</v>
      </c>
      <c r="B81" s="1">
        <v>71999.3</v>
      </c>
      <c r="C81" s="2">
        <f t="shared" si="10"/>
        <v>3.5712847208236788E-2</v>
      </c>
      <c r="D81">
        <f>IF(female!A81&lt;=female100,1/100 * 10 ^ ((female!A81-female100)/(female100-female1000)),1/100 * 10 ^ ((female!A81-female100)/(female10-female100)))</f>
        <v>3.9810717055349727E-2</v>
      </c>
      <c r="E81">
        <f t="shared" si="11"/>
        <v>-1.4471755242812117</v>
      </c>
      <c r="F81">
        <f t="shared" si="12"/>
        <v>-1.4</v>
      </c>
      <c r="G81">
        <f t="shared" si="8"/>
        <v>8.5497333817385606</v>
      </c>
      <c r="H81">
        <f t="shared" si="9"/>
        <v>0.67115867790870898</v>
      </c>
      <c r="I81">
        <f t="shared" si="13"/>
        <v>10.29463575946834</v>
      </c>
      <c r="J81">
        <f>20+female08*(female67-female!A81)</f>
        <v>10.399999999999999</v>
      </c>
    </row>
    <row r="82" spans="1:10" x14ac:dyDescent="0.25">
      <c r="A82">
        <v>80</v>
      </c>
      <c r="B82" s="1">
        <v>69428</v>
      </c>
      <c r="C82" s="2">
        <f t="shared" si="10"/>
        <v>3.9610819842138704E-2</v>
      </c>
      <c r="D82">
        <f>IF(female!A82&lt;=female100,1/100 * 10 ^ ((female!A82-female100)/(female100-female1000)),1/100 * 10 ^ ((female!A82-female100)/(female10-female100)))</f>
        <v>4.466835921509632E-2</v>
      </c>
      <c r="E82">
        <f t="shared" si="11"/>
        <v>-1.4021861687233981</v>
      </c>
      <c r="F82">
        <f t="shared" si="12"/>
        <v>-1.3499999999999999</v>
      </c>
      <c r="G82">
        <f t="shared" si="8"/>
        <v>8.1425151152082957</v>
      </c>
      <c r="H82">
        <f t="shared" si="9"/>
        <v>0.68682049314810467</v>
      </c>
      <c r="I82">
        <f t="shared" si="13"/>
        <v>9.6573848942312726</v>
      </c>
      <c r="J82">
        <f>20+female08*(female67-female!A82)</f>
        <v>9.6</v>
      </c>
    </row>
    <row r="83" spans="1:10" x14ac:dyDescent="0.25">
      <c r="A83">
        <v>81</v>
      </c>
      <c r="B83" s="1">
        <v>66677.899999999994</v>
      </c>
      <c r="C83" s="2">
        <f t="shared" si="10"/>
        <v>4.5127396033768204E-2</v>
      </c>
      <c r="D83">
        <f>IF(female!A83&lt;=female100,1/100 * 10 ^ ((female!A83-female100)/(female100-female1000)),1/100 * 10 ^ ((female!A83-female100)/(female10-female100)))</f>
        <v>5.0118723362727227E-2</v>
      </c>
      <c r="E83">
        <f t="shared" si="11"/>
        <v>-1.3455597256598335</v>
      </c>
      <c r="F83">
        <f t="shared" si="12"/>
        <v>-1.2999999999999998</v>
      </c>
      <c r="G83">
        <f t="shared" si="8"/>
        <v>7.7345891366619055</v>
      </c>
      <c r="H83">
        <f t="shared" si="9"/>
        <v>0.70250946904773659</v>
      </c>
      <c r="I83">
        <f t="shared" si="13"/>
        <v>9.0350771160562768</v>
      </c>
      <c r="J83">
        <f>20+female08*(female67-female!A83)</f>
        <v>8.7999999999999989</v>
      </c>
    </row>
    <row r="84" spans="1:10" x14ac:dyDescent="0.25">
      <c r="A84">
        <v>82</v>
      </c>
      <c r="B84" s="1">
        <v>63668.9</v>
      </c>
      <c r="C84" s="2">
        <f t="shared" si="10"/>
        <v>5.0197192035672043E-2</v>
      </c>
      <c r="D84">
        <f>IF(female!A84&lt;=female100,1/100 * 10 ^ ((female!A84-female100)/(female100-female1000)),1/100 * 10 ^ ((female!A84-female100)/(female10-female100)))</f>
        <v>5.6234132519034918E-2</v>
      </c>
      <c r="E84">
        <f t="shared" si="11"/>
        <v>-1.29932057603268</v>
      </c>
      <c r="F84">
        <f t="shared" si="12"/>
        <v>-1.2499999999999998</v>
      </c>
      <c r="G84">
        <f t="shared" si="8"/>
        <v>7.3349813085391142</v>
      </c>
      <c r="H84">
        <f t="shared" si="9"/>
        <v>0.71787843627370351</v>
      </c>
      <c r="I84">
        <f t="shared" si="13"/>
        <v>8.4384459043063238</v>
      </c>
      <c r="J84">
        <f>20+female08*(female67-female!A84)</f>
        <v>8</v>
      </c>
    </row>
    <row r="85" spans="1:10" x14ac:dyDescent="0.25">
      <c r="A85">
        <v>83</v>
      </c>
      <c r="B85" s="1">
        <v>60472.9</v>
      </c>
      <c r="C85" s="2">
        <f t="shared" si="10"/>
        <v>5.715452706915003E-2</v>
      </c>
      <c r="D85">
        <f>IF(female!A85&lt;=female100,1/100 * 10 ^ ((female!A85-female100)/(female100-female1000)),1/100 * 10 ^ ((female!A85-female100)/(female10-female100)))</f>
        <v>6.3095734448019344E-2</v>
      </c>
      <c r="E85">
        <f t="shared" si="11"/>
        <v>-1.2429493645113103</v>
      </c>
      <c r="F85">
        <f t="shared" si="12"/>
        <v>-1.1999999999999997</v>
      </c>
      <c r="G85">
        <f t="shared" si="8"/>
        <v>6.9365772617594965</v>
      </c>
      <c r="H85">
        <f t="shared" si="9"/>
        <v>0.73320101377836155</v>
      </c>
      <c r="I85">
        <f t="shared" si="13"/>
        <v>7.8579937201075021</v>
      </c>
      <c r="J85">
        <f>20+female08*(female67-female!A85)</f>
        <v>7.1999999999999993</v>
      </c>
    </row>
    <row r="86" spans="1:10" x14ac:dyDescent="0.25">
      <c r="A86">
        <v>84</v>
      </c>
      <c r="B86" s="1">
        <v>57016.6</v>
      </c>
      <c r="C86" s="2">
        <f t="shared" si="10"/>
        <v>6.5140678328767382E-2</v>
      </c>
      <c r="D86">
        <f>IF(female!A86&lt;=female100,1/100 * 10 ^ ((female!A86-female100)/(female100-female1000)),1/100 * 10 ^ ((female!A86-female100)/(female10-female100)))</f>
        <v>7.0794578438413802E-2</v>
      </c>
      <c r="E86">
        <f t="shared" si="11"/>
        <v>-1.1861477233132589</v>
      </c>
      <c r="F86">
        <f t="shared" si="12"/>
        <v>-1.1499999999999997</v>
      </c>
      <c r="G86">
        <f t="shared" si="8"/>
        <v>6.5483056656546008</v>
      </c>
      <c r="H86">
        <f t="shared" si="9"/>
        <v>0.7481337584065374</v>
      </c>
      <c r="I86">
        <f t="shared" si="13"/>
        <v>7.3040293254366091</v>
      </c>
      <c r="J86">
        <f>20+female08*(female67-female!A86)</f>
        <v>6.3999999999999986</v>
      </c>
    </row>
    <row r="87" spans="1:10" x14ac:dyDescent="0.25">
      <c r="A87">
        <v>85</v>
      </c>
      <c r="B87" s="1">
        <v>53302.5</v>
      </c>
      <c r="C87" s="2">
        <f t="shared" si="10"/>
        <v>7.3748886074761974E-2</v>
      </c>
      <c r="D87">
        <f>IF(female!A87&lt;=female100,1/100 * 10 ^ ((female!A87-female100)/(female100-female1000)),1/100 * 10 ^ ((female!A87-female100)/(female10-female100)))</f>
        <v>7.943282347242818E-2</v>
      </c>
      <c r="E87">
        <f t="shared" si="11"/>
        <v>-1.1322445350140382</v>
      </c>
      <c r="F87">
        <f t="shared" si="12"/>
        <v>-1.0999999999999999</v>
      </c>
      <c r="G87">
        <f t="shared" si="8"/>
        <v>6.1723060983821876</v>
      </c>
      <c r="H87">
        <f t="shared" si="9"/>
        <v>0.76259434322113728</v>
      </c>
      <c r="I87">
        <f t="shared" si="13"/>
        <v>6.7781317656149138</v>
      </c>
      <c r="J87">
        <f>20+female08*(female67-female!A87)</f>
        <v>5.6</v>
      </c>
    </row>
    <row r="88" spans="1:10" x14ac:dyDescent="0.25">
      <c r="A88">
        <v>86</v>
      </c>
      <c r="B88" s="1">
        <v>49371.5</v>
      </c>
      <c r="C88" s="2">
        <f t="shared" si="10"/>
        <v>8.4520421700778822E-2</v>
      </c>
      <c r="D88">
        <f>IF(female!A88&lt;=female100,1/100 * 10 ^ ((female!A88-female100)/(female100-female1000)),1/100 * 10 ^ ((female!A88-female100)/(female10-female100)))</f>
        <v>8.9125093813374578E-2</v>
      </c>
      <c r="E88">
        <f t="shared" si="11"/>
        <v>-1.0730383447732454</v>
      </c>
      <c r="F88">
        <f t="shared" si="12"/>
        <v>-1.0499999999999998</v>
      </c>
      <c r="G88">
        <f t="shared" si="8"/>
        <v>5.8074945999489023</v>
      </c>
      <c r="H88">
        <f t="shared" si="9"/>
        <v>0.77662441648980596</v>
      </c>
      <c r="I88">
        <f t="shared" si="13"/>
        <v>6.2780018520135892</v>
      </c>
      <c r="J88">
        <f>20+female08*(female67-female!A88)</f>
        <v>4.7999999999999989</v>
      </c>
    </row>
    <row r="89" spans="1:10" x14ac:dyDescent="0.25">
      <c r="A89">
        <v>87</v>
      </c>
      <c r="B89" s="1">
        <v>45198.6</v>
      </c>
      <c r="C89" s="2">
        <f t="shared" si="10"/>
        <v>9.5918900142924812E-2</v>
      </c>
      <c r="D89">
        <f>IF(female!A89&lt;=female100,1/100 * 10 ^ ((female!A89-female100)/(female100-female1000)),1/100 * 10 ^ ((female!A89-female100)/(female10-female100)))</f>
        <v>0.1</v>
      </c>
      <c r="E89">
        <f t="shared" si="11"/>
        <v>-1.0180958097319472</v>
      </c>
      <c r="F89">
        <f t="shared" si="12"/>
        <v>-0.99999999999999978</v>
      </c>
      <c r="G89">
        <f t="shared" si="8"/>
        <v>5.4613936809333099</v>
      </c>
      <c r="H89">
        <f t="shared" si="9"/>
        <v>0.78993457482920948</v>
      </c>
      <c r="I89">
        <f t="shared" si="13"/>
        <v>5.8114481076114952</v>
      </c>
      <c r="J89">
        <f>20+female08*(female67-female!A89)</f>
        <v>4</v>
      </c>
    </row>
    <row r="90" spans="1:10" x14ac:dyDescent="0.25">
      <c r="A90">
        <v>88</v>
      </c>
      <c r="B90" s="1">
        <v>40863.199999999997</v>
      </c>
      <c r="C90" s="2">
        <f t="shared" si="10"/>
        <v>0.10779625677871518</v>
      </c>
      <c r="D90">
        <f>IF(female!A90&lt;=female100,1/100 * 10 ^ ((female!A90-female100)/(female100-female1000)),1/100 * 10 ^ ((female!A90-female100)/(female10-female100)))</f>
        <v>0.11220184543019636</v>
      </c>
      <c r="E90">
        <f t="shared" si="11"/>
        <v>-0.96739631974829399</v>
      </c>
      <c r="F90">
        <f t="shared" si="12"/>
        <v>-0.94999999999999984</v>
      </c>
      <c r="G90">
        <f t="shared" si="8"/>
        <v>5.132116387461422</v>
      </c>
      <c r="H90">
        <f t="shared" si="9"/>
        <v>0.80259730879692559</v>
      </c>
      <c r="I90">
        <f t="shared" si="13"/>
        <v>5.3749686377153267</v>
      </c>
      <c r="J90">
        <f>20+female08*(female67-female!A90)</f>
        <v>3.1999999999999993</v>
      </c>
    </row>
    <row r="91" spans="1:10" x14ac:dyDescent="0.25">
      <c r="A91">
        <v>89</v>
      </c>
      <c r="B91" s="1">
        <v>36458.300000000003</v>
      </c>
      <c r="C91" s="2">
        <f t="shared" si="10"/>
        <v>0.12161016832929687</v>
      </c>
      <c r="D91">
        <f>IF(female!A91&lt;=female100,1/100 * 10 ^ ((female!A91-female100)/(female100-female1000)),1/100 * 10 ^ ((female!A91-female100)/(female10-female100)))</f>
        <v>0.12589254117941681</v>
      </c>
      <c r="E91">
        <f t="shared" si="11"/>
        <v>-0.91503011038666715</v>
      </c>
      <c r="F91">
        <f t="shared" si="12"/>
        <v>-0.89999999999999969</v>
      </c>
      <c r="G91">
        <f t="shared" si="8"/>
        <v>4.8166140028108302</v>
      </c>
      <c r="H91">
        <f t="shared" si="9"/>
        <v>0.81472976312070922</v>
      </c>
      <c r="I91">
        <f t="shared" si="13"/>
        <v>4.9639634441729026</v>
      </c>
      <c r="J91">
        <f>20+female08*(female67-female!A91)</f>
        <v>2.3999999999999986</v>
      </c>
    </row>
    <row r="92" spans="1:10" x14ac:dyDescent="0.25">
      <c r="A92">
        <v>90</v>
      </c>
      <c r="B92" s="1">
        <v>32024.6</v>
      </c>
      <c r="C92" s="2">
        <f t="shared" si="10"/>
        <v>0.13646384342037052</v>
      </c>
      <c r="D92">
        <f>IF(female!A92&lt;=female100,1/100 * 10 ^ ((female!A92-female100)/(female100-female1000)),1/100 * 10 ^ ((female!A92-female100)/(female10-female100)))</f>
        <v>0.14125375446227545</v>
      </c>
      <c r="E92">
        <f t="shared" si="11"/>
        <v>-0.86498240124640513</v>
      </c>
      <c r="F92">
        <f t="shared" si="12"/>
        <v>-0.84999999999999987</v>
      </c>
      <c r="G92">
        <f t="shared" si="8"/>
        <v>4.5188120579374988</v>
      </c>
      <c r="H92">
        <f t="shared" si="9"/>
        <v>0.82618076752543679</v>
      </c>
      <c r="I92">
        <f t="shared" si="13"/>
        <v>4.5819844256193338</v>
      </c>
      <c r="J92">
        <f>20+female08*(female67-female!A92)</f>
        <v>1.5999999999999979</v>
      </c>
    </row>
    <row r="93" spans="1:10" x14ac:dyDescent="0.25">
      <c r="A93">
        <v>91</v>
      </c>
      <c r="B93" s="1">
        <v>27654.400000000001</v>
      </c>
      <c r="C93" s="2">
        <f t="shared" si="10"/>
        <v>0.15344032052765574</v>
      </c>
      <c r="D93">
        <f>IF(female!A93&lt;=female100,1/100 * 10 ^ ((female!A93-female100)/(female100-female1000)),1/100 * 10 ^ ((female!A93-female100)/(female10-female100)))</f>
        <v>0.15848931924611137</v>
      </c>
      <c r="E93">
        <f t="shared" si="11"/>
        <v>-0.81406050295725674</v>
      </c>
      <c r="F93">
        <f t="shared" si="12"/>
        <v>-0.79999999999999993</v>
      </c>
      <c r="G93">
        <f t="shared" si="8"/>
        <v>4.2378822384810455</v>
      </c>
      <c r="H93">
        <f t="shared" si="9"/>
        <v>0.83698192519103332</v>
      </c>
      <c r="I93">
        <f t="shared" si="13"/>
        <v>4.2270567590216714</v>
      </c>
      <c r="J93">
        <f>20+female08*(female67-female!A93)</f>
        <v>0.79999999999999716</v>
      </c>
    </row>
    <row r="94" spans="1:10" x14ac:dyDescent="0.25">
      <c r="A94">
        <v>92</v>
      </c>
      <c r="B94" s="1">
        <v>23411.1</v>
      </c>
      <c r="C94" s="2">
        <f t="shared" si="10"/>
        <v>0.17102571002644038</v>
      </c>
      <c r="D94">
        <f>IF(female!A94&lt;=female100,1/100 * 10 ^ ((female!A94-female100)/(female100-female1000)),1/100 * 10 ^ ((female!A94-female100)/(female10-female100)))</f>
        <v>0.17782794100389235</v>
      </c>
      <c r="E94">
        <f t="shared" si="11"/>
        <v>-0.76693859789259577</v>
      </c>
      <c r="F94">
        <f t="shared" si="12"/>
        <v>-0.74999999999999978</v>
      </c>
      <c r="G94">
        <f t="shared" si="8"/>
        <v>3.9777438137842416</v>
      </c>
      <c r="H94">
        <f t="shared" si="9"/>
        <v>0.84698208414312148</v>
      </c>
      <c r="I94">
        <f t="shared" si="13"/>
        <v>3.9025918661100465</v>
      </c>
      <c r="J94">
        <f>20+female08*(female67-female!A94)</f>
        <v>0</v>
      </c>
    </row>
    <row r="95" spans="1:10" x14ac:dyDescent="0.25">
      <c r="A95">
        <v>93</v>
      </c>
      <c r="B95" s="1">
        <v>19407.2</v>
      </c>
      <c r="C95" s="2">
        <f t="shared" si="10"/>
        <v>0.18956881981944845</v>
      </c>
      <c r="D95">
        <f>IF(female!A95&lt;=female100,1/100 * 10 ^ ((female!A95-female100)/(female100-female1000)),1/100 * 10 ^ ((female!A95-female100)/(female10-female100)))</f>
        <v>0.19952623149688806</v>
      </c>
      <c r="E95">
        <f t="shared" si="11"/>
        <v>-0.72223309365373733</v>
      </c>
      <c r="F95">
        <f t="shared" si="12"/>
        <v>-0.69999999999999973</v>
      </c>
      <c r="G95">
        <f t="shared" si="8"/>
        <v>3.7357655162434367</v>
      </c>
      <c r="H95">
        <f t="shared" si="9"/>
        <v>0.85628187275270795</v>
      </c>
      <c r="I95">
        <f t="shared" si="13"/>
        <v>3.6045806935925282</v>
      </c>
      <c r="J95">
        <f>20+female08*(female67-female!A95)</f>
        <v>-0.80000000000000071</v>
      </c>
    </row>
    <row r="96" spans="1:10" x14ac:dyDescent="0.25">
      <c r="A96">
        <v>94</v>
      </c>
      <c r="B96" s="1">
        <v>15728.2</v>
      </c>
      <c r="C96" s="2">
        <f t="shared" si="10"/>
        <v>0.20786866901489054</v>
      </c>
      <c r="D96">
        <f>IF(female!A96&lt;=female100,1/100 * 10 ^ ((female!A96-female100)/(female100-female1000)),1/100 * 10 ^ ((female!A96-female100)/(female10-female100)))</f>
        <v>0.22387211385683403</v>
      </c>
      <c r="E96">
        <f t="shared" si="11"/>
        <v>-0.68221096472981746</v>
      </c>
      <c r="F96">
        <f t="shared" si="12"/>
        <v>-0.6499999999999998</v>
      </c>
      <c r="G96">
        <f t="shared" si="8"/>
        <v>3.5107189931405514</v>
      </c>
      <c r="H96">
        <f t="shared" si="9"/>
        <v>0.86492763973765652</v>
      </c>
      <c r="I96">
        <f t="shared" si="13"/>
        <v>3.3307764675353138</v>
      </c>
      <c r="J96">
        <f>20+female08*(female67-female!A96)</f>
        <v>-1.6000000000000014</v>
      </c>
    </row>
    <row r="97" spans="1:10" x14ac:dyDescent="0.25">
      <c r="A97">
        <v>95</v>
      </c>
      <c r="B97" s="1">
        <v>12458.8</v>
      </c>
      <c r="C97" s="2">
        <f t="shared" si="10"/>
        <v>0.23022281439625</v>
      </c>
      <c r="D97">
        <f>IF(female!A97&lt;=female100,1/100 * 10 ^ ((female!A97-female100)/(female100-female1000)),1/100 * 10 ^ ((female!A97-female100)/(female10-female100)))</f>
        <v>0.25118864315095801</v>
      </c>
      <c r="E97">
        <f t="shared" si="11"/>
        <v>-0.63785164128203842</v>
      </c>
      <c r="F97">
        <f t="shared" si="12"/>
        <v>-0.6</v>
      </c>
      <c r="G97">
        <f t="shared" si="8"/>
        <v>3.2963571199978938</v>
      </c>
      <c r="H97">
        <f t="shared" si="9"/>
        <v>0.87315833783788821</v>
      </c>
      <c r="I97">
        <f t="shared" si="13"/>
        <v>3.0736201268732888</v>
      </c>
      <c r="J97">
        <f>20+female08*(female67-female!A97)</f>
        <v>-2.4000000000000021</v>
      </c>
    </row>
    <row r="98" spans="1:10" x14ac:dyDescent="0.25">
      <c r="A98">
        <v>96</v>
      </c>
      <c r="B98" s="1">
        <v>9590.5</v>
      </c>
      <c r="C98" s="2">
        <f t="shared" si="10"/>
        <v>0.25317762369011004</v>
      </c>
      <c r="D98">
        <f>IF(female!A98&lt;=female100,1/100 * 10 ^ ((female!A98-female100)/(female100-female1000)),1/100 * 10 ^ ((female!A98-female100)/(female10-female100)))</f>
        <v>0.28183829312644548</v>
      </c>
      <c r="E98">
        <f t="shared" si="11"/>
        <v>-0.59657468071369246</v>
      </c>
      <c r="F98">
        <f t="shared" si="12"/>
        <v>-0.54999999999999982</v>
      </c>
      <c r="G98">
        <f t="shared" ref="G98:G112" si="14">1 + G99/(1+i_) * (1-C98)</f>
        <v>3.1024710129914967</v>
      </c>
      <c r="H98">
        <f t="shared" ref="H98:H112" si="15">C98/(1+i_) + (1-C98) * H99 / (1+i_)</f>
        <v>0.88059489113527656</v>
      </c>
      <c r="I98">
        <f t="shared" si="13"/>
        <v>2.8433312587131985</v>
      </c>
      <c r="J98">
        <f>20+female08*(female67-female!A98)</f>
        <v>-3.2000000000000028</v>
      </c>
    </row>
    <row r="99" spans="1:10" x14ac:dyDescent="0.25">
      <c r="A99">
        <v>97</v>
      </c>
      <c r="B99" s="1">
        <v>7162.4</v>
      </c>
      <c r="C99" s="2">
        <f t="shared" si="10"/>
        <v>0.27793756282810228</v>
      </c>
      <c r="D99">
        <f>IF(female!A99&lt;=female100,1/100 * 10 ^ ((female!A99-female100)/(female100-female1000)),1/100 * 10 ^ ((female!A99-female100)/(female10-female100)))</f>
        <v>0.31622776601683805</v>
      </c>
      <c r="E99">
        <f t="shared" si="11"/>
        <v>-0.55605275503421725</v>
      </c>
      <c r="F99">
        <f t="shared" si="12"/>
        <v>-0.49999999999999983</v>
      </c>
      <c r="G99">
        <f t="shared" si="14"/>
        <v>2.9278311990532151</v>
      </c>
      <c r="H99">
        <f t="shared" si="15"/>
        <v>0.88728067624960705</v>
      </c>
      <c r="I99">
        <f t="shared" si="13"/>
        <v>2.6377357361623099</v>
      </c>
      <c r="J99">
        <f>20+female08*(female67-female!A99)</f>
        <v>-4</v>
      </c>
    </row>
    <row r="100" spans="1:10" x14ac:dyDescent="0.25">
      <c r="A100">
        <v>98</v>
      </c>
      <c r="B100" s="1">
        <v>5171.7</v>
      </c>
      <c r="C100" s="2">
        <f t="shared" si="10"/>
        <v>0.29965001836920158</v>
      </c>
      <c r="D100">
        <f>IF(female!A100&lt;=female100,1/100 * 10 ^ ((female!A100-female100)/(female100-female1000)),1/100 * 10 ^ ((female!A100-female100)/(female10-female100)))</f>
        <v>0.35481338923357558</v>
      </c>
      <c r="E100">
        <f t="shared" ref="E100:E112" si="16">LN(C100)/LN(10)</f>
        <v>-0.52338569134429369</v>
      </c>
      <c r="F100">
        <f t="shared" ref="F100:F112" si="17">LN(D100)/LN(10)</f>
        <v>-0.44999999999999984</v>
      </c>
      <c r="G100">
        <f t="shared" si="14"/>
        <v>2.7766912441368792</v>
      </c>
      <c r="H100">
        <f t="shared" si="15"/>
        <v>0.8930451263980882</v>
      </c>
      <c r="I100">
        <f t="shared" ref="I100:I111" si="18">(I101+1)*(1-C100)+ 0.5 * C100</f>
        <v>2.4605967934506889</v>
      </c>
      <c r="J100">
        <f>20+female08*(female67-female!A100)</f>
        <v>-4.8000000000000007</v>
      </c>
    </row>
    <row r="101" spans="1:10" x14ac:dyDescent="0.25">
      <c r="A101">
        <v>99</v>
      </c>
      <c r="B101" s="1">
        <v>3622</v>
      </c>
      <c r="C101" s="2">
        <f t="shared" si="10"/>
        <v>0.31990612921038097</v>
      </c>
      <c r="D101">
        <f>IF(female!A101&lt;=female100,1/100 * 10 ^ ((female!A101-female100)/(female100-female1000)),1/100 * 10 ^ ((female!A101-female100)/(female10-female100)))</f>
        <v>0.39810717055349754</v>
      </c>
      <c r="E101">
        <f t="shared" si="16"/>
        <v>-0.49497743901327751</v>
      </c>
      <c r="F101">
        <f t="shared" si="17"/>
        <v>-0.39999999999999963</v>
      </c>
      <c r="G101">
        <f t="shared" si="14"/>
        <v>2.6383364637202669</v>
      </c>
      <c r="H101">
        <f t="shared" si="15"/>
        <v>0.89828932617358159</v>
      </c>
      <c r="I101">
        <f t="shared" si="18"/>
        <v>2.2994529090803222</v>
      </c>
      <c r="J101">
        <f>20+female08*(female67-female!A101)</f>
        <v>-5.6000000000000014</v>
      </c>
    </row>
    <row r="102" spans="1:10" x14ac:dyDescent="0.25">
      <c r="A102">
        <v>100</v>
      </c>
      <c r="B102">
        <v>2463.3000000000002</v>
      </c>
      <c r="C102" s="2">
        <f>C101*C101/C100</f>
        <v>0.34153153756952215</v>
      </c>
      <c r="D102">
        <f>IF(female!A102&lt;=female100,1/100 * 10 ^ ((female!A102-female100)/(female100-female1000)),1/100 * 10 ^ ((female!A102-female100)/(female10-female100)))</f>
        <v>0.44668359215096326</v>
      </c>
      <c r="E102">
        <f t="shared" si="16"/>
        <v>-0.46656918668226122</v>
      </c>
      <c r="F102">
        <f t="shared" si="17"/>
        <v>-0.34999999999999981</v>
      </c>
      <c r="G102">
        <f t="shared" si="14"/>
        <v>2.5053452110821253</v>
      </c>
      <c r="H102">
        <f t="shared" si="15"/>
        <v>0.90327938009042397</v>
      </c>
      <c r="I102">
        <f t="shared" si="18"/>
        <v>2.1458890255709524</v>
      </c>
      <c r="J102">
        <f>20+female08*(female67-female!A102)</f>
        <v>-6.4000000000000021</v>
      </c>
    </row>
    <row r="103" spans="1:10" x14ac:dyDescent="0.25">
      <c r="A103">
        <f>A102+1</f>
        <v>101</v>
      </c>
      <c r="B103" s="1">
        <f>B102*(1-C102)</f>
        <v>1622.0053635049962</v>
      </c>
      <c r="C103" s="2">
        <f t="shared" ref="C103:C112" si="19">C102*C102/C101</f>
        <v>0.36461880690598791</v>
      </c>
      <c r="D103">
        <f>IF(female!A103&lt;=female100,1/100 * 10 ^ ((female!A103-female100)/(female100-female1000)),1/100 * 10 ^ ((female!A103-female100)/(female10-female100)))</f>
        <v>0.50118723362727235</v>
      </c>
      <c r="E103">
        <f t="shared" si="16"/>
        <v>-0.43816093435124492</v>
      </c>
      <c r="F103">
        <f t="shared" si="17"/>
        <v>-0.29999999999999993</v>
      </c>
      <c r="G103">
        <f t="shared" si="14"/>
        <v>2.377576313597106</v>
      </c>
      <c r="H103">
        <f t="shared" si="15"/>
        <v>0.90798428753547755</v>
      </c>
      <c r="I103">
        <f t="shared" si="18"/>
        <v>1.9995715352802157</v>
      </c>
      <c r="J103">
        <f>20+female08*(female67-female!A103)</f>
        <v>-7.2000000000000028</v>
      </c>
    </row>
    <row r="104" spans="1:10" x14ac:dyDescent="0.25">
      <c r="A104">
        <f t="shared" ref="A104:A112" si="20">A103+1</f>
        <v>102</v>
      </c>
      <c r="B104" s="1">
        <f t="shared" ref="B104:B112" si="21">B103*(1-C103)</f>
        <v>1030.5917030686912</v>
      </c>
      <c r="C104" s="2">
        <f t="shared" si="19"/>
        <v>0.38926675789782211</v>
      </c>
      <c r="D104">
        <f>IF(female!A104&lt;=female100,1/100 * 10 ^ ((female!A104-female100)/(female100-female1000)),1/100 * 10 ^ ((female!A104-female100)/(female10-female100)))</f>
        <v>0.56234132519034918</v>
      </c>
      <c r="E104">
        <f t="shared" si="16"/>
        <v>-0.40975268202022858</v>
      </c>
      <c r="F104">
        <f t="shared" si="17"/>
        <v>-0.24999999999999992</v>
      </c>
      <c r="G104">
        <f t="shared" si="14"/>
        <v>2.2548343918782132</v>
      </c>
      <c r="H104">
        <f t="shared" si="15"/>
        <v>0.91234184837626686</v>
      </c>
      <c r="I104">
        <f t="shared" si="18"/>
        <v>1.8601131912293423</v>
      </c>
      <c r="J104">
        <f>20+female08*(female67-female!A104)</f>
        <v>-8</v>
      </c>
    </row>
    <row r="105" spans="1:10" x14ac:dyDescent="0.25">
      <c r="A105">
        <f t="shared" si="20"/>
        <v>103</v>
      </c>
      <c r="B105" s="1">
        <f t="shared" si="21"/>
        <v>629.41661209874678</v>
      </c>
      <c r="C105" s="2">
        <f t="shared" si="19"/>
        <v>0.41558089142492116</v>
      </c>
      <c r="D105">
        <f>IF(female!A105&lt;=female100,1/100 * 10 ^ ((female!A105-female100)/(female100-female1000)),1/100 * 10 ^ ((female!A105-female100)/(female10-female100)))</f>
        <v>0.63095734448019369</v>
      </c>
      <c r="E105">
        <f t="shared" si="16"/>
        <v>-0.38134442968921228</v>
      </c>
      <c r="F105">
        <f t="shared" si="17"/>
        <v>-0.19999999999999968</v>
      </c>
      <c r="G105">
        <f t="shared" si="14"/>
        <v>2.1368212463126515</v>
      </c>
      <c r="H105">
        <f t="shared" si="15"/>
        <v>0.91622450824426815</v>
      </c>
      <c r="I105">
        <f t="shared" si="18"/>
        <v>1.7270168012269269</v>
      </c>
      <c r="J105">
        <f>20+female08*(female67-female!A105)</f>
        <v>-8.8000000000000007</v>
      </c>
    </row>
    <row r="106" spans="1:10" x14ac:dyDescent="0.25">
      <c r="A106">
        <f t="shared" si="20"/>
        <v>104</v>
      </c>
      <c r="B106" s="1">
        <f t="shared" si="21"/>
        <v>367.84309536509579</v>
      </c>
      <c r="C106" s="2">
        <f t="shared" si="19"/>
        <v>0.44367384014554301</v>
      </c>
      <c r="D106">
        <f>IF(female!A106&lt;=female100,1/100 * 10 ^ ((female!A106-female100)/(female100-female1000)),1/100 * 10 ^ ((female!A106-female100)/(female10-female100)))</f>
        <v>0.70794578438413869</v>
      </c>
      <c r="E106">
        <f t="shared" si="16"/>
        <v>-0.35293617735819593</v>
      </c>
      <c r="F106">
        <f t="shared" si="17"/>
        <v>-0.14999999999999949</v>
      </c>
      <c r="G106">
        <f t="shared" si="14"/>
        <v>2.0230243652501509</v>
      </c>
      <c r="H106">
        <f t="shared" si="15"/>
        <v>0.91936178893796905</v>
      </c>
      <c r="I106">
        <f t="shared" si="18"/>
        <v>1.599549421336717</v>
      </c>
      <c r="J106">
        <f>20+female08*(female67-female!A106)</f>
        <v>-9.6000000000000014</v>
      </c>
    </row>
    <row r="107" spans="1:10" x14ac:dyDescent="0.25">
      <c r="A107">
        <f t="shared" si="20"/>
        <v>105</v>
      </c>
      <c r="B107" s="1">
        <f t="shared" si="21"/>
        <v>204.64073667344056</v>
      </c>
      <c r="C107" s="2">
        <f t="shared" si="19"/>
        <v>0.47366585059904065</v>
      </c>
      <c r="D107">
        <f>IF(female!A107&lt;=female100,1/100 * 10 ^ ((female!A107-female100)/(female100-female1000)),1/100 * 10 ^ ((female!A107-female100)/(female10-female100)))</f>
        <v>0.79432823472428193</v>
      </c>
      <c r="E107">
        <f t="shared" si="16"/>
        <v>-0.32452792502717959</v>
      </c>
      <c r="F107">
        <f t="shared" si="17"/>
        <v>-9.9999999999999756E-2</v>
      </c>
      <c r="G107">
        <f t="shared" si="14"/>
        <v>1.9124488773609003</v>
      </c>
      <c r="H107">
        <f t="shared" si="15"/>
        <v>0.92115463433179645</v>
      </c>
      <c r="I107">
        <f t="shared" si="18"/>
        <v>1.4764474523800484</v>
      </c>
      <c r="J107">
        <f>20+female08*(female67-female!A107)</f>
        <v>-10.400000000000002</v>
      </c>
    </row>
    <row r="108" spans="1:10" x14ac:dyDescent="0.25">
      <c r="A108">
        <f t="shared" si="20"/>
        <v>106</v>
      </c>
      <c r="B108" s="1">
        <f t="shared" si="21"/>
        <v>107.70940806980104</v>
      </c>
      <c r="C108" s="2">
        <f t="shared" si="19"/>
        <v>0.50568529789836991</v>
      </c>
      <c r="D108">
        <f>IF(female!A108&lt;=female100,1/100 * 10 ^ ((female!A108-female100)/(female100-female1000)),1/100 * 10 ^ ((female!A108-female100)/(female10-female100)))</f>
        <v>0.89125093813374567</v>
      </c>
      <c r="E108">
        <f t="shared" si="16"/>
        <v>-0.29611967269616329</v>
      </c>
      <c r="F108">
        <f t="shared" si="17"/>
        <v>-4.9999999999999926E-2</v>
      </c>
      <c r="G108">
        <f t="shared" si="14"/>
        <v>1.8029360882917602</v>
      </c>
      <c r="H108">
        <f t="shared" si="15"/>
        <v>0.92020434102037174</v>
      </c>
      <c r="I108">
        <f t="shared" si="18"/>
        <v>1.3551854434894257</v>
      </c>
      <c r="J108">
        <f>20+female08*(female67-female!A108)</f>
        <v>-11.200000000000003</v>
      </c>
    </row>
    <row r="109" spans="1:10" x14ac:dyDescent="0.25">
      <c r="A109">
        <f t="shared" si="20"/>
        <v>107</v>
      </c>
      <c r="B109" s="1">
        <f t="shared" si="21"/>
        <v>53.242343963566611</v>
      </c>
      <c r="C109" s="2">
        <f t="shared" si="19"/>
        <v>0.53986923521541508</v>
      </c>
      <c r="D109">
        <f>IF(female!A109&lt;=female100,1/100 * 10 ^ ((female!A109-female100)/(female100-female1000)),1/100 * 10 ^ ((female!A109-female100)/(female10-female100)))</f>
        <v>1</v>
      </c>
      <c r="E109">
        <f t="shared" si="16"/>
        <v>-0.26771142036514706</v>
      </c>
      <c r="F109">
        <f t="shared" si="17"/>
        <v>0</v>
      </c>
      <c r="G109">
        <f t="shared" si="14"/>
        <v>1.6893155883754098</v>
      </c>
      <c r="H109">
        <f t="shared" si="15"/>
        <v>0.91303619909331524</v>
      </c>
      <c r="I109">
        <f t="shared" si="18"/>
        <v>1.2300425009685454</v>
      </c>
      <c r="J109">
        <f>20+female08*(female67-female!A109)</f>
        <v>-12</v>
      </c>
    </row>
    <row r="110" spans="1:10" x14ac:dyDescent="0.25">
      <c r="A110">
        <f t="shared" si="20"/>
        <v>108</v>
      </c>
      <c r="B110" s="1">
        <f t="shared" si="21"/>
        <v>24.498440446879833</v>
      </c>
      <c r="C110" s="2">
        <f t="shared" si="19"/>
        <v>0.57636398041109971</v>
      </c>
      <c r="D110">
        <f>IF(female!A110&lt;=female100,1/100 * 10 ^ ((female!A110-female100)/(female100-female1000)),1/100 * 10 ^ ((female!A110-female100)/(female10-female100)))</f>
        <v>1.1220184543019636</v>
      </c>
      <c r="E110">
        <f t="shared" si="16"/>
        <v>-0.23930316803413071</v>
      </c>
      <c r="F110">
        <f t="shared" si="17"/>
        <v>5.0000000000000044E-2</v>
      </c>
      <c r="G110">
        <f t="shared" si="14"/>
        <v>1.5580097371799189</v>
      </c>
      <c r="H110">
        <f t="shared" si="15"/>
        <v>0.89037387455158035</v>
      </c>
      <c r="I110">
        <f t="shared" si="18"/>
        <v>1.0865978909502443</v>
      </c>
      <c r="J110">
        <f>20+female08*(female67-female!A110)</f>
        <v>-12.800000000000004</v>
      </c>
    </row>
    <row r="111" spans="1:10" x14ac:dyDescent="0.25">
      <c r="A111">
        <f t="shared" si="20"/>
        <v>109</v>
      </c>
      <c r="B111" s="1">
        <f t="shared" si="21"/>
        <v>10.378421797051892</v>
      </c>
      <c r="C111" s="2">
        <f t="shared" si="19"/>
        <v>0.61532574232124204</v>
      </c>
      <c r="D111">
        <f>IF(female!A111&lt;=female100,1/100 * 10 ^ ((female!A111-female100)/(female100-female1000)),1/100 * 10 ^ ((female!A111-female100)/(female10-female100)))</f>
        <v>1.2589254117941677</v>
      </c>
      <c r="E111">
        <f t="shared" si="16"/>
        <v>-0.21089491570311439</v>
      </c>
      <c r="F111">
        <f t="shared" si="17"/>
        <v>0.10000000000000017</v>
      </c>
      <c r="G111">
        <f t="shared" si="14"/>
        <v>1.3698790939218826</v>
      </c>
      <c r="H111">
        <f t="shared" si="15"/>
        <v>0.82529537847566059</v>
      </c>
      <c r="I111">
        <f t="shared" si="18"/>
        <v>0.88467425767875807</v>
      </c>
      <c r="J111">
        <f>20+female08*(female67-female!A111)</f>
        <v>-13.600000000000001</v>
      </c>
    </row>
    <row r="112" spans="1:10" x14ac:dyDescent="0.25">
      <c r="A112">
        <f t="shared" si="20"/>
        <v>110</v>
      </c>
      <c r="B112" s="1">
        <f t="shared" si="21"/>
        <v>3.9923117006579778</v>
      </c>
      <c r="C112" s="2">
        <f t="shared" si="19"/>
        <v>0.65692128937885297</v>
      </c>
      <c r="D112">
        <f>IF(female!A112&lt;=female100,1/100 * 10 ^ ((female!A112-female100)/(female100-female1000)),1/100 * 10 ^ ((female!A112-female100)/(female10-female100)))</f>
        <v>1.4125375446227542</v>
      </c>
      <c r="E112">
        <f t="shared" si="16"/>
        <v>-0.18248666337209807</v>
      </c>
      <c r="F112">
        <f t="shared" si="17"/>
        <v>0.14999999999999994</v>
      </c>
      <c r="G112">
        <f t="shared" si="14"/>
        <v>1</v>
      </c>
      <c r="H112">
        <f t="shared" si="15"/>
        <v>0.63165508594120479</v>
      </c>
      <c r="I112">
        <v>0.5</v>
      </c>
      <c r="J112">
        <f>20+female08*(female67-female!A112)</f>
        <v>-14.399999999999999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64B11-CFF6-4981-901A-CE12B91AECFB}">
  <dimension ref="A1:AB98"/>
  <sheetViews>
    <sheetView topLeftCell="A38" workbookViewId="0">
      <selection activeCell="B35" sqref="B35"/>
    </sheetView>
  </sheetViews>
  <sheetFormatPr defaultRowHeight="15" x14ac:dyDescent="0.25"/>
  <sheetData>
    <row r="1" spans="1:28" ht="21" x14ac:dyDescent="0.35">
      <c r="A1" s="5" t="s">
        <v>11</v>
      </c>
      <c r="B1" s="5" t="s">
        <v>13</v>
      </c>
      <c r="L1" t="s">
        <v>0</v>
      </c>
    </row>
    <row r="2" spans="1:28" x14ac:dyDescent="0.25">
      <c r="C2">
        <v>30</v>
      </c>
      <c r="D2">
        <f>C2+2</f>
        <v>32</v>
      </c>
      <c r="E2">
        <f t="shared" ref="E2:AB2" si="0">D2+2</f>
        <v>34</v>
      </c>
      <c r="F2">
        <f t="shared" si="0"/>
        <v>36</v>
      </c>
      <c r="G2">
        <f t="shared" si="0"/>
        <v>38</v>
      </c>
      <c r="H2">
        <f t="shared" si="0"/>
        <v>40</v>
      </c>
      <c r="I2">
        <f t="shared" si="0"/>
        <v>42</v>
      </c>
      <c r="J2">
        <f t="shared" si="0"/>
        <v>44</v>
      </c>
      <c r="K2">
        <f t="shared" si="0"/>
        <v>46</v>
      </c>
      <c r="L2">
        <f t="shared" si="0"/>
        <v>48</v>
      </c>
      <c r="M2">
        <f t="shared" si="0"/>
        <v>50</v>
      </c>
      <c r="N2">
        <f t="shared" si="0"/>
        <v>52</v>
      </c>
      <c r="O2">
        <f t="shared" si="0"/>
        <v>54</v>
      </c>
      <c r="P2">
        <f t="shared" si="0"/>
        <v>56</v>
      </c>
      <c r="Q2">
        <f t="shared" si="0"/>
        <v>58</v>
      </c>
      <c r="R2">
        <f t="shared" si="0"/>
        <v>60</v>
      </c>
      <c r="S2">
        <f t="shared" si="0"/>
        <v>62</v>
      </c>
      <c r="T2">
        <f t="shared" si="0"/>
        <v>64</v>
      </c>
      <c r="U2">
        <f t="shared" si="0"/>
        <v>66</v>
      </c>
      <c r="V2">
        <f t="shared" si="0"/>
        <v>68</v>
      </c>
      <c r="W2">
        <f t="shared" si="0"/>
        <v>70</v>
      </c>
      <c r="X2">
        <f t="shared" si="0"/>
        <v>72</v>
      </c>
      <c r="Y2">
        <f t="shared" si="0"/>
        <v>74</v>
      </c>
      <c r="Z2">
        <f t="shared" si="0"/>
        <v>76</v>
      </c>
      <c r="AA2">
        <f t="shared" si="0"/>
        <v>78</v>
      </c>
      <c r="AB2">
        <f t="shared" si="0"/>
        <v>80</v>
      </c>
    </row>
    <row r="3" spans="1:28" x14ac:dyDescent="0.25">
      <c r="B3">
        <v>1</v>
      </c>
      <c r="C3">
        <f t="shared" ref="C3:L12" si="1">1-VLOOKUP(C$2+$B3,femaleTable,2,FALSE) / VLOOKUP(C$2,femaleTable,2,FALSE)</f>
        <v>3.8710613966475016E-4</v>
      </c>
      <c r="D3">
        <f t="shared" si="1"/>
        <v>4.671101017856838E-4</v>
      </c>
      <c r="E3">
        <f t="shared" si="1"/>
        <v>5.8470142358124644E-4</v>
      </c>
      <c r="F3">
        <f t="shared" si="1"/>
        <v>6.7739443768177754E-4</v>
      </c>
      <c r="G3">
        <f t="shared" si="1"/>
        <v>7.927813361251479E-4</v>
      </c>
      <c r="H3">
        <f t="shared" si="1"/>
        <v>9.2391353954224265E-4</v>
      </c>
      <c r="I3">
        <f t="shared" si="1"/>
        <v>1.1025033430746012E-3</v>
      </c>
      <c r="J3">
        <f t="shared" si="1"/>
        <v>1.3444405854020625E-3</v>
      </c>
      <c r="K3">
        <f t="shared" si="1"/>
        <v>1.6250513254740806E-3</v>
      </c>
      <c r="L3">
        <f t="shared" si="1"/>
        <v>1.9656674353062398E-3</v>
      </c>
      <c r="M3">
        <f t="shared" ref="M3:V12" si="2">1-VLOOKUP(M$2+$B3,femaleTable,2,FALSE) / VLOOKUP(M$2,femaleTable,2,FALSE)</f>
        <v>2.2339183091780734E-3</v>
      </c>
      <c r="N3">
        <f t="shared" si="2"/>
        <v>2.5814495402601834E-3</v>
      </c>
      <c r="O3">
        <f t="shared" si="2"/>
        <v>2.9642810371242057E-3</v>
      </c>
      <c r="P3">
        <f t="shared" si="2"/>
        <v>3.6365690116628713E-3</v>
      </c>
      <c r="Q3">
        <f t="shared" si="2"/>
        <v>4.367152772362104E-3</v>
      </c>
      <c r="R3">
        <f t="shared" si="2"/>
        <v>5.2472001284682435E-3</v>
      </c>
      <c r="S3">
        <f t="shared" si="2"/>
        <v>6.4508776419032188E-3</v>
      </c>
      <c r="T3">
        <f t="shared" si="2"/>
        <v>7.3784736409149287E-3</v>
      </c>
      <c r="U3">
        <f t="shared" si="2"/>
        <v>8.7700660217210347E-3</v>
      </c>
      <c r="V3">
        <f t="shared" si="2"/>
        <v>1.0602371612786987E-2</v>
      </c>
      <c r="W3">
        <f t="shared" ref="W3:AB12" si="3">1-VLOOKUP(W$2+$B3,femaleTable,2,FALSE) / VLOOKUP(W$2,femaleTable,2,FALSE)</f>
        <v>1.2896206855618986E-2</v>
      </c>
      <c r="X3">
        <f t="shared" si="3"/>
        <v>1.5499031162592991E-2</v>
      </c>
      <c r="Y3">
        <f t="shared" si="3"/>
        <v>1.9689167348746484E-2</v>
      </c>
      <c r="Z3">
        <f t="shared" si="3"/>
        <v>2.4397183026715341E-2</v>
      </c>
      <c r="AA3">
        <f t="shared" si="3"/>
        <v>3.1418662591410795E-2</v>
      </c>
      <c r="AB3">
        <f t="shared" si="3"/>
        <v>3.9610819842138656E-2</v>
      </c>
    </row>
    <row r="4" spans="1:28" x14ac:dyDescent="0.25">
      <c r="B4">
        <f>B3+1</f>
        <v>2</v>
      </c>
      <c r="C4">
        <f t="shared" si="1"/>
        <v>7.8126890166696494E-4</v>
      </c>
      <c r="D4">
        <f t="shared" si="1"/>
        <v>9.6045100842323539E-4</v>
      </c>
      <c r="E4">
        <f t="shared" si="1"/>
        <v>1.1764717762906551E-3</v>
      </c>
      <c r="F4">
        <f t="shared" si="1"/>
        <v>1.4376938662439276E-3</v>
      </c>
      <c r="G4">
        <f t="shared" si="1"/>
        <v>1.6594745975849756E-3</v>
      </c>
      <c r="H4">
        <f t="shared" si="1"/>
        <v>1.9259185637658938E-3</v>
      </c>
      <c r="I4">
        <f t="shared" si="1"/>
        <v>2.340152257235717E-3</v>
      </c>
      <c r="J4">
        <f t="shared" si="1"/>
        <v>2.8263807761292892E-3</v>
      </c>
      <c r="K4">
        <f t="shared" si="1"/>
        <v>3.3665425322202402E-3</v>
      </c>
      <c r="L4">
        <f t="shared" si="1"/>
        <v>4.012298232129119E-3</v>
      </c>
      <c r="M4">
        <f t="shared" si="2"/>
        <v>4.6808357385769161E-3</v>
      </c>
      <c r="N4">
        <f t="shared" si="2"/>
        <v>5.3386485486196511E-3</v>
      </c>
      <c r="O4">
        <f t="shared" si="2"/>
        <v>6.2372547348463758E-3</v>
      </c>
      <c r="P4">
        <f t="shared" si="2"/>
        <v>7.5502995959717545E-3</v>
      </c>
      <c r="Q4">
        <f t="shared" si="2"/>
        <v>9.0536219757150205E-3</v>
      </c>
      <c r="R4">
        <f t="shared" si="2"/>
        <v>1.0852792320838578E-2</v>
      </c>
      <c r="S4">
        <f t="shared" si="2"/>
        <v>1.3225374312175187E-2</v>
      </c>
      <c r="T4">
        <f t="shared" si="2"/>
        <v>1.5431382483207301E-2</v>
      </c>
      <c r="U4">
        <f t="shared" si="2"/>
        <v>1.8239524059306622E-2</v>
      </c>
      <c r="V4">
        <f t="shared" si="2"/>
        <v>2.1938545470940984E-2</v>
      </c>
      <c r="W4">
        <f t="shared" si="3"/>
        <v>2.6357126969437483E-2</v>
      </c>
      <c r="X4">
        <f t="shared" si="3"/>
        <v>3.2520267463042707E-2</v>
      </c>
      <c r="Y4">
        <f t="shared" si="3"/>
        <v>4.1026337457622408E-2</v>
      </c>
      <c r="Z4">
        <f t="shared" si="3"/>
        <v>5.163430379423839E-2</v>
      </c>
      <c r="AA4">
        <f t="shared" si="3"/>
        <v>6.6009459903033307E-2</v>
      </c>
      <c r="AB4">
        <f t="shared" si="3"/>
        <v>8.2950682721668501E-2</v>
      </c>
    </row>
    <row r="5" spans="1:28" x14ac:dyDescent="0.25">
      <c r="B5">
        <f t="shared" ref="B5:B32" si="4">B4+1</f>
        <v>3</v>
      </c>
      <c r="C5">
        <f t="shared" si="1"/>
        <v>1.2480140648564175E-3</v>
      </c>
      <c r="D5">
        <f t="shared" si="1"/>
        <v>1.544590854932637E-3</v>
      </c>
      <c r="E5">
        <f t="shared" si="1"/>
        <v>1.8530692785350134E-3</v>
      </c>
      <c r="F5">
        <f t="shared" si="1"/>
        <v>2.2293354255048525E-3</v>
      </c>
      <c r="G5">
        <f t="shared" si="1"/>
        <v>2.5818549260779866E-3</v>
      </c>
      <c r="H5">
        <f t="shared" si="1"/>
        <v>3.0262985751854377E-3</v>
      </c>
      <c r="I5">
        <f t="shared" si="1"/>
        <v>3.6814466469671236E-3</v>
      </c>
      <c r="J5">
        <f t="shared" si="1"/>
        <v>4.4468390877767661E-3</v>
      </c>
      <c r="K5">
        <f t="shared" si="1"/>
        <v>5.3255924645012609E-3</v>
      </c>
      <c r="L5">
        <f t="shared" si="1"/>
        <v>6.2372533948245046E-3</v>
      </c>
      <c r="M5">
        <f t="shared" si="2"/>
        <v>7.2502019375717541E-3</v>
      </c>
      <c r="N5">
        <f t="shared" si="2"/>
        <v>8.2871043310872583E-3</v>
      </c>
      <c r="O5">
        <f t="shared" si="2"/>
        <v>9.8511415392227297E-3</v>
      </c>
      <c r="P5">
        <f t="shared" si="2"/>
        <v>1.1884479056521124E-2</v>
      </c>
      <c r="Q5">
        <f t="shared" si="2"/>
        <v>1.4253315937789113E-2</v>
      </c>
      <c r="R5">
        <f t="shared" si="2"/>
        <v>1.7233659927406997E-2</v>
      </c>
      <c r="S5">
        <f t="shared" si="2"/>
        <v>2.0506264877336644E-2</v>
      </c>
      <c r="T5">
        <f t="shared" si="2"/>
        <v>2.4066114261744098E-2</v>
      </c>
      <c r="U5">
        <f t="shared" si="2"/>
        <v>2.8648513459976432E-2</v>
      </c>
      <c r="V5">
        <f t="shared" si="2"/>
        <v>3.4551828306055299E-2</v>
      </c>
      <c r="W5">
        <f t="shared" si="3"/>
        <v>4.1447648199774756E-2</v>
      </c>
      <c r="X5">
        <f t="shared" si="3"/>
        <v>5.156913782348338E-2</v>
      </c>
      <c r="Y5">
        <f t="shared" si="3"/>
        <v>6.4422593420468299E-2</v>
      </c>
      <c r="Z5">
        <f t="shared" si="3"/>
        <v>8.1430685616595611E-2</v>
      </c>
      <c r="AA5">
        <f t="shared" si="3"/>
        <v>0.10300559092107608</v>
      </c>
      <c r="AB5">
        <f t="shared" si="3"/>
        <v>0.1289839834072708</v>
      </c>
    </row>
    <row r="6" spans="1:28" x14ac:dyDescent="0.25">
      <c r="B6">
        <f t="shared" si="4"/>
        <v>4</v>
      </c>
      <c r="C6">
        <f t="shared" si="1"/>
        <v>1.7409695395858016E-3</v>
      </c>
      <c r="D6">
        <f t="shared" si="1"/>
        <v>2.1357928412099048E-3</v>
      </c>
      <c r="E6">
        <f t="shared" si="1"/>
        <v>2.6124742362778619E-3</v>
      </c>
      <c r="F6">
        <f t="shared" si="1"/>
        <v>3.0947826473787243E-3</v>
      </c>
      <c r="G6">
        <f t="shared" si="1"/>
        <v>3.5821971484172321E-3</v>
      </c>
      <c r="H6">
        <f t="shared" si="1"/>
        <v>4.2615638783273235E-3</v>
      </c>
      <c r="I6">
        <f t="shared" si="1"/>
        <v>5.1599188720119482E-3</v>
      </c>
      <c r="J6">
        <f t="shared" si="1"/>
        <v>6.1834081772543792E-3</v>
      </c>
      <c r="K6">
        <f t="shared" si="1"/>
        <v>7.3653331916989639E-3</v>
      </c>
      <c r="L6">
        <f t="shared" si="1"/>
        <v>8.674353061747353E-3</v>
      </c>
      <c r="M6">
        <f t="shared" si="2"/>
        <v>9.9944949502744906E-3</v>
      </c>
      <c r="N6">
        <f t="shared" si="2"/>
        <v>1.1542604772528442E-2</v>
      </c>
      <c r="O6">
        <f t="shared" si="2"/>
        <v>1.37404611889137E-2</v>
      </c>
      <c r="P6">
        <f t="shared" si="2"/>
        <v>1.6535564013341442E-2</v>
      </c>
      <c r="Q6">
        <f t="shared" si="2"/>
        <v>1.9808157217499733E-2</v>
      </c>
      <c r="R6">
        <f t="shared" si="2"/>
        <v>2.3934634392238419E-2</v>
      </c>
      <c r="S6">
        <f t="shared" si="2"/>
        <v>2.8452670985887774E-2</v>
      </c>
      <c r="T6">
        <f t="shared" si="2"/>
        <v>3.3389445470443091E-2</v>
      </c>
      <c r="U6">
        <f t="shared" si="2"/>
        <v>3.9777920902304253E-2</v>
      </c>
      <c r="V6">
        <f t="shared" si="2"/>
        <v>4.7717435411876119E-2</v>
      </c>
      <c r="W6">
        <f t="shared" si="3"/>
        <v>5.8020253613876638E-2</v>
      </c>
      <c r="X6">
        <f t="shared" si="3"/>
        <v>7.2212417453514144E-2</v>
      </c>
      <c r="Y6">
        <f t="shared" si="3"/>
        <v>9.0542274880008988E-2</v>
      </c>
      <c r="Z6">
        <f t="shared" si="3"/>
        <v>0.11423541119134495</v>
      </c>
      <c r="AA6">
        <f t="shared" si="3"/>
        <v>0.14348461285965664</v>
      </c>
      <c r="AB6">
        <f t="shared" si="3"/>
        <v>0.17876649190528315</v>
      </c>
    </row>
    <row r="7" spans="1:28" x14ac:dyDescent="0.25">
      <c r="B7">
        <f t="shared" si="4"/>
        <v>5</v>
      </c>
      <c r="C7">
        <f t="shared" si="1"/>
        <v>2.3246530157988721E-3</v>
      </c>
      <c r="D7">
        <f t="shared" si="1"/>
        <v>2.8117405047010102E-3</v>
      </c>
      <c r="E7">
        <f t="shared" si="1"/>
        <v>3.4031844515873821E-3</v>
      </c>
      <c r="F7">
        <f t="shared" si="1"/>
        <v>4.0158368753311358E-3</v>
      </c>
      <c r="G7">
        <f t="shared" si="1"/>
        <v>4.6807511071601526E-3</v>
      </c>
      <c r="H7">
        <f t="shared" si="1"/>
        <v>5.6002750442940563E-3</v>
      </c>
      <c r="I7">
        <f t="shared" si="1"/>
        <v>6.7765850644836423E-3</v>
      </c>
      <c r="J7">
        <f t="shared" si="1"/>
        <v>8.1369210884673082E-3</v>
      </c>
      <c r="K7">
        <f t="shared" si="1"/>
        <v>9.5827979482068226E-3</v>
      </c>
      <c r="L7">
        <f t="shared" si="1"/>
        <v>1.1233410197284188E-2</v>
      </c>
      <c r="M7">
        <f t="shared" si="2"/>
        <v>1.2929149495541914E-2</v>
      </c>
      <c r="N7">
        <f t="shared" si="2"/>
        <v>1.5137198305361754E-2</v>
      </c>
      <c r="O7">
        <f t="shared" si="2"/>
        <v>1.8047607268101062E-2</v>
      </c>
      <c r="P7">
        <f t="shared" si="2"/>
        <v>2.1695998728194499E-2</v>
      </c>
      <c r="Q7">
        <f t="shared" si="2"/>
        <v>2.6131254860881192E-2</v>
      </c>
      <c r="R7">
        <f t="shared" si="2"/>
        <v>3.113650696418524E-2</v>
      </c>
      <c r="S7">
        <f t="shared" si="2"/>
        <v>3.6973205204568149E-2</v>
      </c>
      <c r="T7">
        <f t="shared" si="2"/>
        <v>4.3637809774407454E-2</v>
      </c>
      <c r="U7">
        <f t="shared" si="2"/>
        <v>5.2161143461680659E-2</v>
      </c>
      <c r="V7">
        <f t="shared" si="2"/>
        <v>6.2476892556021402E-2</v>
      </c>
      <c r="W7">
        <f t="shared" si="3"/>
        <v>7.6567050479602883E-2</v>
      </c>
      <c r="X7">
        <f t="shared" si="3"/>
        <v>9.4847820914814474E-2</v>
      </c>
      <c r="Y7">
        <f t="shared" si="3"/>
        <v>0.11911622028670599</v>
      </c>
      <c r="Z7">
        <f t="shared" si="3"/>
        <v>0.14932127274119067</v>
      </c>
      <c r="AA7">
        <f t="shared" si="3"/>
        <v>0.18647928022944837</v>
      </c>
      <c r="AB7">
        <f t="shared" si="3"/>
        <v>0.23226219968888628</v>
      </c>
    </row>
    <row r="8" spans="1:28" x14ac:dyDescent="0.25">
      <c r="B8">
        <f t="shared" si="4"/>
        <v>6</v>
      </c>
      <c r="C8">
        <f t="shared" si="1"/>
        <v>2.9153931143496292E-3</v>
      </c>
      <c r="D8">
        <f t="shared" si="1"/>
        <v>3.570416091186468E-3</v>
      </c>
      <c r="E8">
        <f t="shared" si="1"/>
        <v>4.2676134992308823E-3</v>
      </c>
      <c r="F8">
        <f t="shared" si="1"/>
        <v>5.014740911793103E-3</v>
      </c>
      <c r="G8">
        <f t="shared" si="1"/>
        <v>5.9139665189101853E-3</v>
      </c>
      <c r="H8">
        <f t="shared" si="1"/>
        <v>7.0758998522346683E-3</v>
      </c>
      <c r="I8">
        <f t="shared" si="1"/>
        <v>8.5090903178867139E-3</v>
      </c>
      <c r="J8">
        <f t="shared" si="1"/>
        <v>1.0170896731685364E-2</v>
      </c>
      <c r="K8">
        <f t="shared" si="1"/>
        <v>1.201169301544569E-2</v>
      </c>
      <c r="L8">
        <f t="shared" si="1"/>
        <v>1.396669228798364E-2</v>
      </c>
      <c r="M8">
        <f t="shared" si="2"/>
        <v>1.6169411474169948E-2</v>
      </c>
      <c r="N8">
        <f t="shared" si="2"/>
        <v>1.9005754244349693E-2</v>
      </c>
      <c r="O8">
        <f t="shared" si="2"/>
        <v>2.2669682223252274E-2</v>
      </c>
      <c r="P8">
        <f t="shared" si="2"/>
        <v>2.7208899292035182E-2</v>
      </c>
      <c r="Q8">
        <f t="shared" si="2"/>
        <v>3.2771561236039082E-2</v>
      </c>
      <c r="R8">
        <f t="shared" si="2"/>
        <v>3.8996672377543229E-2</v>
      </c>
      <c r="S8">
        <f t="shared" si="2"/>
        <v>4.6173231868195774E-2</v>
      </c>
      <c r="T8">
        <f t="shared" si="2"/>
        <v>5.4595475073681232E-2</v>
      </c>
      <c r="U8">
        <f t="shared" si="2"/>
        <v>6.5086616159939492E-2</v>
      </c>
      <c r="V8">
        <f t="shared" si="2"/>
        <v>7.8685919112674085E-2</v>
      </c>
      <c r="W8">
        <f t="shared" si="3"/>
        <v>9.6666232567359289E-2</v>
      </c>
      <c r="X8">
        <f t="shared" si="3"/>
        <v>0.12011808334724139</v>
      </c>
      <c r="Y8">
        <f t="shared" si="3"/>
        <v>0.15057508811982101</v>
      </c>
      <c r="Z8">
        <f t="shared" si="3"/>
        <v>0.18771018856370081</v>
      </c>
      <c r="AA8">
        <f t="shared" si="3"/>
        <v>0.23297567222888882</v>
      </c>
      <c r="AB8">
        <f t="shared" si="3"/>
        <v>0.28888200725931901</v>
      </c>
    </row>
    <row r="9" spans="1:28" x14ac:dyDescent="0.25">
      <c r="B9">
        <f t="shared" si="4"/>
        <v>7</v>
      </c>
      <c r="C9">
        <f t="shared" si="1"/>
        <v>3.5908126809520713E-3</v>
      </c>
      <c r="D9">
        <f t="shared" si="1"/>
        <v>4.3603668680722851E-3</v>
      </c>
      <c r="E9">
        <f t="shared" si="1"/>
        <v>5.1875841328796746E-3</v>
      </c>
      <c r="F9">
        <f t="shared" si="1"/>
        <v>6.1117154862478928E-3</v>
      </c>
      <c r="G9">
        <f t="shared" si="1"/>
        <v>7.2504561277034751E-3</v>
      </c>
      <c r="H9">
        <f t="shared" si="1"/>
        <v>8.6894524772749282E-3</v>
      </c>
      <c r="I9">
        <f t="shared" si="1"/>
        <v>1.0458031711450988E-2</v>
      </c>
      <c r="J9">
        <f t="shared" si="1"/>
        <v>1.2382094088433715E-2</v>
      </c>
      <c r="K9">
        <f t="shared" si="1"/>
        <v>1.4562134976293328E-2</v>
      </c>
      <c r="L9">
        <f t="shared" si="1"/>
        <v>1.6889572124007213E-2</v>
      </c>
      <c r="M9">
        <f t="shared" si="2"/>
        <v>1.9747179305129037E-2</v>
      </c>
      <c r="N9">
        <f t="shared" si="2"/>
        <v>2.328990598437275E-2</v>
      </c>
      <c r="O9">
        <f t="shared" si="2"/>
        <v>2.7797929992246284E-2</v>
      </c>
      <c r="P9">
        <f t="shared" si="2"/>
        <v>3.3484255653834616E-2</v>
      </c>
      <c r="Q9">
        <f t="shared" si="2"/>
        <v>3.9908230776202314E-2</v>
      </c>
      <c r="R9">
        <f t="shared" si="2"/>
        <v>4.7424735007885799E-2</v>
      </c>
      <c r="S9">
        <f t="shared" si="2"/>
        <v>5.6286057718152649E-2</v>
      </c>
      <c r="T9">
        <f t="shared" si="2"/>
        <v>6.6787607389369286E-2</v>
      </c>
      <c r="U9">
        <f t="shared" si="2"/>
        <v>7.9576867830401854E-2</v>
      </c>
      <c r="V9">
        <f t="shared" si="2"/>
        <v>9.6825826232021295E-2</v>
      </c>
      <c r="W9">
        <f t="shared" si="3"/>
        <v>0.11870503182562575</v>
      </c>
      <c r="X9">
        <f t="shared" si="3"/>
        <v>0.1477627964068382</v>
      </c>
      <c r="Y9">
        <f t="shared" si="3"/>
        <v>0.18422150527373127</v>
      </c>
      <c r="Z9">
        <f t="shared" si="3"/>
        <v>0.22848485621698855</v>
      </c>
      <c r="AA9">
        <f t="shared" si="3"/>
        <v>0.28294015723456578</v>
      </c>
      <c r="AB9">
        <f t="shared" si="3"/>
        <v>0.34898599988477275</v>
      </c>
    </row>
    <row r="10" spans="1:28" x14ac:dyDescent="0.25">
      <c r="B10">
        <f t="shared" si="4"/>
        <v>8</v>
      </c>
      <c r="C10">
        <f t="shared" si="1"/>
        <v>4.3488955377953831E-3</v>
      </c>
      <c r="D10">
        <f t="shared" si="1"/>
        <v>5.2239656739652141E-3</v>
      </c>
      <c r="E10">
        <f t="shared" si="1"/>
        <v>6.1853129869355872E-3</v>
      </c>
      <c r="F10">
        <f t="shared" si="1"/>
        <v>7.3431579117646528E-3</v>
      </c>
      <c r="G10">
        <f t="shared" si="1"/>
        <v>8.72363217375971E-3</v>
      </c>
      <c r="H10">
        <f t="shared" si="1"/>
        <v>1.0418621066648592E-2</v>
      </c>
      <c r="I10">
        <f t="shared" si="1"/>
        <v>1.2487247541976387E-2</v>
      </c>
      <c r="J10">
        <f t="shared" si="1"/>
        <v>1.4804124173347311E-2</v>
      </c>
      <c r="K10">
        <f t="shared" si="1"/>
        <v>1.7286215356581924E-2</v>
      </c>
      <c r="L10">
        <f t="shared" si="1"/>
        <v>2.0116833205226725E-2</v>
      </c>
      <c r="M10">
        <f t="shared" si="2"/>
        <v>2.3597627169221091E-2</v>
      </c>
      <c r="N10">
        <f t="shared" si="2"/>
        <v>2.7887305305773102E-2</v>
      </c>
      <c r="O10">
        <f t="shared" si="2"/>
        <v>3.3276445190942416E-2</v>
      </c>
      <c r="P10">
        <f t="shared" si="2"/>
        <v>4.0074425726451035E-2</v>
      </c>
      <c r="Q10">
        <f t="shared" si="2"/>
        <v>4.7697233223241153E-2</v>
      </c>
      <c r="R10">
        <f t="shared" si="2"/>
        <v>5.6524915692786837E-2</v>
      </c>
      <c r="S10">
        <f t="shared" si="2"/>
        <v>6.7098803792256079E-2</v>
      </c>
      <c r="T10">
        <f t="shared" si="2"/>
        <v>7.9513622174644971E-2</v>
      </c>
      <c r="U10">
        <f t="shared" si="2"/>
        <v>9.549024945719653E-2</v>
      </c>
      <c r="V10">
        <f t="shared" si="2"/>
        <v>0.11648406149961676</v>
      </c>
      <c r="W10">
        <f t="shared" si="3"/>
        <v>0.14330924274257018</v>
      </c>
      <c r="X10">
        <f t="shared" si="3"/>
        <v>0.17819861344393584</v>
      </c>
      <c r="Y10">
        <f t="shared" si="3"/>
        <v>0.22103546448107492</v>
      </c>
      <c r="Z10">
        <f t="shared" si="3"/>
        <v>0.27258043938659393</v>
      </c>
      <c r="AA10">
        <f t="shared" si="3"/>
        <v>0.33582252188746053</v>
      </c>
      <c r="AB10">
        <f t="shared" si="3"/>
        <v>0.41143054675347124</v>
      </c>
    </row>
    <row r="11" spans="1:28" x14ac:dyDescent="0.25">
      <c r="B11">
        <f t="shared" si="4"/>
        <v>9</v>
      </c>
      <c r="C11">
        <f t="shared" si="1"/>
        <v>5.1382291507053868E-3</v>
      </c>
      <c r="D11">
        <f t="shared" si="1"/>
        <v>6.1430527208912178E-3</v>
      </c>
      <c r="E11">
        <f t="shared" si="1"/>
        <v>7.2809970017642112E-3</v>
      </c>
      <c r="F11">
        <f t="shared" si="1"/>
        <v>8.6777260576451631E-3</v>
      </c>
      <c r="G11">
        <f t="shared" si="1"/>
        <v>1.0334507149206917E-2</v>
      </c>
      <c r="H11">
        <f t="shared" si="1"/>
        <v>1.2363808957803313E-2</v>
      </c>
      <c r="I11">
        <f t="shared" si="1"/>
        <v>1.4693270360239152E-2</v>
      </c>
      <c r="J11">
        <f t="shared" si="1"/>
        <v>1.734735761406625E-2</v>
      </c>
      <c r="K11">
        <f t="shared" si="1"/>
        <v>2.0199255193320886E-2</v>
      </c>
      <c r="L11">
        <f t="shared" si="1"/>
        <v>2.3680245964642688E-2</v>
      </c>
      <c r="M11">
        <f t="shared" si="2"/>
        <v>2.7861725498670054E-2</v>
      </c>
      <c r="N11">
        <f t="shared" si="2"/>
        <v>3.298817516225816E-2</v>
      </c>
      <c r="O11">
        <f t="shared" si="2"/>
        <v>3.951266055656133E-2</v>
      </c>
      <c r="P11">
        <f t="shared" si="2"/>
        <v>4.7157211273468502E-2</v>
      </c>
      <c r="Q11">
        <f t="shared" si="2"/>
        <v>5.6048991360540867E-2</v>
      </c>
      <c r="R11">
        <f t="shared" si="2"/>
        <v>6.6527989144017363E-2</v>
      </c>
      <c r="S11">
        <f t="shared" si="2"/>
        <v>7.9129690594405444E-2</v>
      </c>
      <c r="T11">
        <f t="shared" si="2"/>
        <v>9.3780269229302493E-2</v>
      </c>
      <c r="U11">
        <f t="shared" si="2"/>
        <v>0.11329929330420674</v>
      </c>
      <c r="V11">
        <f t="shared" si="2"/>
        <v>0.13803936155823082</v>
      </c>
      <c r="W11">
        <f t="shared" si="3"/>
        <v>0.1702253205900216</v>
      </c>
      <c r="X11">
        <f t="shared" si="3"/>
        <v>0.21075084011282785</v>
      </c>
      <c r="Y11">
        <f t="shared" si="3"/>
        <v>0.26013729685949649</v>
      </c>
      <c r="Z11">
        <f t="shared" si="3"/>
        <v>0.31996504299456507</v>
      </c>
      <c r="AA11">
        <f t="shared" si="3"/>
        <v>0.3919590824216922</v>
      </c>
      <c r="AB11">
        <f t="shared" si="3"/>
        <v>0.47487613066774204</v>
      </c>
    </row>
    <row r="12" spans="1:28" x14ac:dyDescent="0.25">
      <c r="B12">
        <f t="shared" si="4"/>
        <v>10</v>
      </c>
      <c r="C12">
        <f t="shared" si="1"/>
        <v>6.0011532537077583E-3</v>
      </c>
      <c r="D12">
        <f t="shared" si="1"/>
        <v>7.1398233052630822E-3</v>
      </c>
      <c r="E12">
        <f t="shared" si="1"/>
        <v>8.5109906700232552E-3</v>
      </c>
      <c r="F12">
        <f t="shared" si="1"/>
        <v>1.0148784127536059E-2</v>
      </c>
      <c r="G12">
        <f t="shared" si="1"/>
        <v>1.2060806227231602E-2</v>
      </c>
      <c r="H12">
        <f t="shared" si="1"/>
        <v>1.4389116683890757E-2</v>
      </c>
      <c r="I12">
        <f t="shared" si="1"/>
        <v>1.710963252598241E-2</v>
      </c>
      <c r="J12">
        <f t="shared" si="1"/>
        <v>2.0063738705935252E-2</v>
      </c>
      <c r="K12">
        <f t="shared" si="1"/>
        <v>2.3415651562847861E-2</v>
      </c>
      <c r="L12">
        <f t="shared" si="1"/>
        <v>2.7515244683576801E-2</v>
      </c>
      <c r="M12">
        <f t="shared" si="2"/>
        <v>3.2437605149022164E-2</v>
      </c>
      <c r="N12">
        <f t="shared" si="2"/>
        <v>3.8437442493740259E-2</v>
      </c>
      <c r="O12">
        <f t="shared" si="2"/>
        <v>4.6061726059688834E-2</v>
      </c>
      <c r="P12">
        <f t="shared" si="2"/>
        <v>5.4887404418478503E-2</v>
      </c>
      <c r="Q12">
        <f t="shared" si="2"/>
        <v>6.5066782449610172E-2</v>
      </c>
      <c r="R12">
        <f t="shared" si="2"/>
        <v>7.7223386730560506E-2</v>
      </c>
      <c r="S12">
        <f t="shared" si="2"/>
        <v>9.1687399070643605E-2</v>
      </c>
      <c r="T12">
        <f t="shared" si="2"/>
        <v>0.10944808537761286</v>
      </c>
      <c r="U12">
        <f t="shared" si="2"/>
        <v>0.13259897171667534</v>
      </c>
      <c r="V12">
        <f t="shared" si="2"/>
        <v>0.16210379187519719</v>
      </c>
      <c r="W12">
        <f t="shared" si="3"/>
        <v>0.19985893693305379</v>
      </c>
      <c r="X12">
        <f t="shared" si="3"/>
        <v>0.24636759952037512</v>
      </c>
      <c r="Y12">
        <f t="shared" si="3"/>
        <v>0.3024237997535949</v>
      </c>
      <c r="Z12">
        <f t="shared" si="3"/>
        <v>0.37011686356561457</v>
      </c>
      <c r="AA12">
        <f t="shared" si="3"/>
        <v>0.45028169847769828</v>
      </c>
      <c r="AB12">
        <f t="shared" si="3"/>
        <v>0.53873653281096967</v>
      </c>
    </row>
    <row r="13" spans="1:28" x14ac:dyDescent="0.25">
      <c r="B13">
        <f t="shared" si="4"/>
        <v>11</v>
      </c>
      <c r="C13">
        <f t="shared" ref="C13:L22" si="5">1-VLOOKUP(C$2+$B13,femaleTable,2,FALSE) / VLOOKUP(C$2,femaleTable,2,FALSE)</f>
        <v>6.9195222465060491E-3</v>
      </c>
      <c r="D13">
        <f t="shared" si="5"/>
        <v>8.2344549692747737E-3</v>
      </c>
      <c r="E13">
        <f t="shared" si="5"/>
        <v>9.8439887341466026E-3</v>
      </c>
      <c r="F13">
        <f t="shared" si="5"/>
        <v>1.1757343157911659E-2</v>
      </c>
      <c r="G13">
        <f t="shared" si="5"/>
        <v>1.4002766128493382E-2</v>
      </c>
      <c r="H13">
        <f t="shared" si="5"/>
        <v>1.6590890881855835E-2</v>
      </c>
      <c r="I13">
        <f t="shared" si="5"/>
        <v>1.9646914413224303E-2</v>
      </c>
      <c r="J13">
        <f t="shared" si="5"/>
        <v>2.2968545182879607E-2</v>
      </c>
      <c r="K13">
        <f t="shared" si="5"/>
        <v>2.6967067941649492E-2</v>
      </c>
      <c r="L13">
        <f t="shared" si="5"/>
        <v>3.1762234178836724E-2</v>
      </c>
      <c r="M13">
        <f t="shared" ref="M13:V22" si="6">1-VLOOKUP(M$2+$B13,femaleTable,2,FALSE) / VLOOKUP(M$2,femaleTable,2,FALSE)</f>
        <v>3.7514598671585242E-2</v>
      </c>
      <c r="N13">
        <f t="shared" si="6"/>
        <v>4.4640364897248541E-2</v>
      </c>
      <c r="O13">
        <f t="shared" si="6"/>
        <v>5.3100334469017407E-2</v>
      </c>
      <c r="P13">
        <f t="shared" si="6"/>
        <v>6.3176104279688561E-2</v>
      </c>
      <c r="Q13">
        <f t="shared" si="6"/>
        <v>7.4979291855218011E-2</v>
      </c>
      <c r="R13">
        <f t="shared" si="6"/>
        <v>8.9123704816810645E-2</v>
      </c>
      <c r="S13">
        <f t="shared" si="6"/>
        <v>0.10576536437782358</v>
      </c>
      <c r="T13">
        <f t="shared" si="6"/>
        <v>0.12698231105735969</v>
      </c>
      <c r="U13">
        <f t="shared" si="6"/>
        <v>0.15376111336126475</v>
      </c>
      <c r="V13">
        <f t="shared" si="6"/>
        <v>0.18842937012489291</v>
      </c>
      <c r="W13">
        <f t="shared" ref="W13:AB22" si="7">1-VLOOKUP(W$2+$B13,femaleTable,2,FALSE) / VLOOKUP(W$2,femaleTable,2,FALSE)</f>
        <v>0.23155318043049589</v>
      </c>
      <c r="X13">
        <f t="shared" si="7"/>
        <v>0.28419782985155539</v>
      </c>
      <c r="Y13">
        <f t="shared" si="7"/>
        <v>0.34786438662364982</v>
      </c>
      <c r="Z13">
        <f t="shared" si="7"/>
        <v>0.42335485187925803</v>
      </c>
      <c r="AA13">
        <f t="shared" si="7"/>
        <v>0.50953927366455543</v>
      </c>
      <c r="AB13">
        <f t="shared" si="7"/>
        <v>0.60168231837299069</v>
      </c>
    </row>
    <row r="14" spans="1:28" x14ac:dyDescent="0.25">
      <c r="A14" t="s">
        <v>9</v>
      </c>
      <c r="B14">
        <f t="shared" si="4"/>
        <v>12</v>
      </c>
      <c r="C14">
        <f t="shared" si="5"/>
        <v>7.9155140850183381E-3</v>
      </c>
      <c r="D14">
        <f t="shared" si="5"/>
        <v>9.4632672888748104E-3</v>
      </c>
      <c r="E14">
        <f t="shared" si="5"/>
        <v>1.131331614573694E-2</v>
      </c>
      <c r="F14">
        <f t="shared" si="5"/>
        <v>1.3481160346340615E-2</v>
      </c>
      <c r="G14">
        <f t="shared" si="5"/>
        <v>1.6024712907857119E-2</v>
      </c>
      <c r="H14">
        <f t="shared" si="5"/>
        <v>1.9002599330847247E-2</v>
      </c>
      <c r="I14">
        <f t="shared" si="5"/>
        <v>2.2356938759749756E-2</v>
      </c>
      <c r="J14">
        <f t="shared" si="5"/>
        <v>2.617585079153939E-2</v>
      </c>
      <c r="K14">
        <f t="shared" si="5"/>
        <v>3.0789155974285221E-2</v>
      </c>
      <c r="L14">
        <f t="shared" si="5"/>
        <v>3.6319754035357366E-2</v>
      </c>
      <c r="M14">
        <f t="shared" si="6"/>
        <v>4.2938358877792959E-2</v>
      </c>
      <c r="N14">
        <f t="shared" si="6"/>
        <v>5.115446724133299E-2</v>
      </c>
      <c r="O14">
        <f t="shared" si="6"/>
        <v>6.0782312430232355E-2</v>
      </c>
      <c r="P14">
        <f t="shared" si="6"/>
        <v>7.2125808344341458E-2</v>
      </c>
      <c r="Q14">
        <f t="shared" si="6"/>
        <v>8.5577857355132569E-2</v>
      </c>
      <c r="R14">
        <f t="shared" si="6"/>
        <v>0.10154512709093066</v>
      </c>
      <c r="S14">
        <f t="shared" si="6"/>
        <v>0.12122596779291828</v>
      </c>
      <c r="T14">
        <f t="shared" si="6"/>
        <v>0.14598416875044262</v>
      </c>
      <c r="U14">
        <f t="shared" si="6"/>
        <v>0.17738661992249138</v>
      </c>
      <c r="V14">
        <f t="shared" si="6"/>
        <v>0.21741286802831505</v>
      </c>
      <c r="W14">
        <f t="shared" si="7"/>
        <v>0.26623118438809856</v>
      </c>
      <c r="X14">
        <f t="shared" si="7"/>
        <v>0.32510916436146098</v>
      </c>
      <c r="Y14">
        <f t="shared" si="7"/>
        <v>0.39595866167983729</v>
      </c>
      <c r="Z14">
        <f t="shared" si="7"/>
        <v>0.47866602025975358</v>
      </c>
      <c r="AA14">
        <f t="shared" si="7"/>
        <v>0.56918428515311814</v>
      </c>
      <c r="AB14">
        <f t="shared" si="7"/>
        <v>0.66280031111367177</v>
      </c>
    </row>
    <row r="15" spans="1:28" x14ac:dyDescent="0.25">
      <c r="B15">
        <f t="shared" si="4"/>
        <v>13</v>
      </c>
      <c r="C15">
        <f t="shared" si="5"/>
        <v>9.0092905473521112E-3</v>
      </c>
      <c r="D15">
        <f t="shared" si="5"/>
        <v>1.0794985073663166E-2</v>
      </c>
      <c r="E15">
        <f t="shared" si="5"/>
        <v>1.2919982751812831E-2</v>
      </c>
      <c r="F15">
        <f t="shared" si="5"/>
        <v>1.5420328303763831E-2</v>
      </c>
      <c r="G15">
        <f t="shared" si="5"/>
        <v>1.8222833317470988E-2</v>
      </c>
      <c r="H15">
        <f t="shared" si="5"/>
        <v>2.1534994619801018E-2</v>
      </c>
      <c r="I15">
        <f t="shared" si="5"/>
        <v>2.5254947547260209E-2</v>
      </c>
      <c r="J15">
        <f t="shared" si="5"/>
        <v>2.9717229515359822E-2</v>
      </c>
      <c r="K15">
        <f t="shared" si="5"/>
        <v>3.5021847798775596E-2</v>
      </c>
      <c r="L15">
        <f t="shared" si="5"/>
        <v>4.1376377145785348E-2</v>
      </c>
      <c r="M15">
        <f t="shared" si="6"/>
        <v>4.9112246420431438E-2</v>
      </c>
      <c r="N15">
        <f t="shared" si="6"/>
        <v>5.815549899409278E-2</v>
      </c>
      <c r="O15">
        <f t="shared" si="6"/>
        <v>6.9019313558987272E-2</v>
      </c>
      <c r="P15">
        <f t="shared" si="6"/>
        <v>8.1963475334189018E-2</v>
      </c>
      <c r="Q15">
        <f t="shared" si="6"/>
        <v>9.7370434460039124E-2</v>
      </c>
      <c r="R15">
        <f t="shared" si="6"/>
        <v>0.11547030716433182</v>
      </c>
      <c r="S15">
        <f t="shared" si="6"/>
        <v>0.13852829677477629</v>
      </c>
      <c r="T15">
        <f t="shared" si="6"/>
        <v>0.16681974929315058</v>
      </c>
      <c r="U15">
        <f t="shared" si="6"/>
        <v>0.2032320321543265</v>
      </c>
      <c r="V15">
        <f t="shared" si="6"/>
        <v>0.24841178592362156</v>
      </c>
      <c r="W15">
        <f t="shared" si="7"/>
        <v>0.30306431853515681</v>
      </c>
      <c r="X15">
        <f t="shared" si="7"/>
        <v>0.36907201119282407</v>
      </c>
      <c r="Y15">
        <f t="shared" si="7"/>
        <v>0.44701249031936019</v>
      </c>
      <c r="Z15">
        <f t="shared" si="7"/>
        <v>0.53486387180730266</v>
      </c>
      <c r="AA15">
        <f t="shared" si="7"/>
        <v>0.62797505340701798</v>
      </c>
      <c r="AB15">
        <f t="shared" si="7"/>
        <v>0.7204701273261509</v>
      </c>
    </row>
    <row r="16" spans="1:28" x14ac:dyDescent="0.25">
      <c r="B16">
        <f t="shared" si="4"/>
        <v>14</v>
      </c>
      <c r="C16">
        <f t="shared" si="5"/>
        <v>1.0237142834100821E-2</v>
      </c>
      <c r="D16">
        <f t="shared" si="5"/>
        <v>1.2262901268259463E-2</v>
      </c>
      <c r="E16">
        <f t="shared" si="5"/>
        <v>1.4641771917972113E-2</v>
      </c>
      <c r="F16">
        <f t="shared" si="5"/>
        <v>1.7439368142645018E-2</v>
      </c>
      <c r="G16">
        <f t="shared" si="5"/>
        <v>2.0630539597554565E-2</v>
      </c>
      <c r="H16">
        <f t="shared" si="5"/>
        <v>2.4239799680129237E-2</v>
      </c>
      <c r="I16">
        <f t="shared" si="5"/>
        <v>2.8454747572460248E-2</v>
      </c>
      <c r="J16">
        <f t="shared" si="5"/>
        <v>3.3528514871855597E-2</v>
      </c>
      <c r="K16">
        <f t="shared" si="5"/>
        <v>3.9564024570857725E-2</v>
      </c>
      <c r="L16">
        <f t="shared" si="5"/>
        <v>4.6778375608506173E-2</v>
      </c>
      <c r="M16">
        <f t="shared" si="6"/>
        <v>5.5595857321458886E-2</v>
      </c>
      <c r="N16">
        <f t="shared" si="6"/>
        <v>6.5796465574814555E-2</v>
      </c>
      <c r="O16">
        <f t="shared" si="6"/>
        <v>7.7913196039587462E-2</v>
      </c>
      <c r="P16">
        <f t="shared" si="6"/>
        <v>9.2482018489291717E-2</v>
      </c>
      <c r="Q16">
        <f t="shared" si="6"/>
        <v>0.10967939787248837</v>
      </c>
      <c r="R16">
        <f t="shared" si="6"/>
        <v>0.13076311986140754</v>
      </c>
      <c r="S16">
        <f t="shared" si="6"/>
        <v>0.15727884778724155</v>
      </c>
      <c r="T16">
        <f t="shared" si="6"/>
        <v>0.19008068162627134</v>
      </c>
      <c r="U16">
        <f t="shared" si="6"/>
        <v>0.23168688485041644</v>
      </c>
      <c r="V16">
        <f t="shared" si="6"/>
        <v>0.28232900491455881</v>
      </c>
      <c r="W16">
        <f t="shared" si="7"/>
        <v>0.34289734780689574</v>
      </c>
      <c r="X16">
        <f t="shared" si="7"/>
        <v>0.41560224756074315</v>
      </c>
      <c r="Y16">
        <f t="shared" si="7"/>
        <v>0.50005444404070221</v>
      </c>
      <c r="Z16">
        <f t="shared" si="7"/>
        <v>0.59142915465285406</v>
      </c>
      <c r="AA16">
        <f t="shared" si="7"/>
        <v>0.68505868045652907</v>
      </c>
      <c r="AB16">
        <f t="shared" si="7"/>
        <v>0.77346027539321316</v>
      </c>
    </row>
    <row r="17" spans="2:28" x14ac:dyDescent="0.25">
      <c r="B17">
        <f t="shared" si="4"/>
        <v>15</v>
      </c>
      <c r="C17">
        <f t="shared" si="5"/>
        <v>1.1567820189198108E-2</v>
      </c>
      <c r="D17">
        <f t="shared" si="5"/>
        <v>1.3868024749773333E-2</v>
      </c>
      <c r="E17">
        <f t="shared" si="5"/>
        <v>1.6578658499023957E-2</v>
      </c>
      <c r="F17">
        <f t="shared" si="5"/>
        <v>1.9634328328028805E-2</v>
      </c>
      <c r="G17">
        <f t="shared" si="5"/>
        <v>2.3158732440855312E-2</v>
      </c>
      <c r="H17">
        <f t="shared" si="5"/>
        <v>2.7132227138717879E-2</v>
      </c>
      <c r="I17">
        <f t="shared" si="5"/>
        <v>3.198783893086643E-2</v>
      </c>
      <c r="J17">
        <f t="shared" si="5"/>
        <v>3.7749243497541829E-2</v>
      </c>
      <c r="K17">
        <f t="shared" si="5"/>
        <v>4.4603624344515036E-2</v>
      </c>
      <c r="L17">
        <f t="shared" si="5"/>
        <v>5.292749167307198E-2</v>
      </c>
      <c r="M17">
        <f t="shared" si="6"/>
        <v>6.2564118394583423E-2</v>
      </c>
      <c r="N17">
        <f t="shared" si="6"/>
        <v>7.3989492249448507E-2</v>
      </c>
      <c r="O17">
        <f t="shared" si="6"/>
        <v>8.7689502994422797E-2</v>
      </c>
      <c r="P17">
        <f t="shared" si="6"/>
        <v>0.10418555810404762</v>
      </c>
      <c r="Q17">
        <f t="shared" si="6"/>
        <v>0.12347850462956123</v>
      </c>
      <c r="R17">
        <f t="shared" si="6"/>
        <v>0.14787767026015863</v>
      </c>
      <c r="S17">
        <f t="shared" si="6"/>
        <v>0.17783886997826059</v>
      </c>
      <c r="T17">
        <f t="shared" si="6"/>
        <v>0.21552726341652095</v>
      </c>
      <c r="U17">
        <f t="shared" si="6"/>
        <v>0.2621203972369589</v>
      </c>
      <c r="V17">
        <f t="shared" si="6"/>
        <v>0.31835407367329449</v>
      </c>
      <c r="W17">
        <f t="shared" si="7"/>
        <v>0.38570146030238661</v>
      </c>
      <c r="X17">
        <f t="shared" si="7"/>
        <v>0.46499579203789654</v>
      </c>
      <c r="Y17">
        <f t="shared" si="7"/>
        <v>0.55394670356626818</v>
      </c>
      <c r="Z17">
        <f t="shared" si="7"/>
        <v>0.64718430251843539</v>
      </c>
      <c r="AA17">
        <f t="shared" si="7"/>
        <v>0.73892174324811521</v>
      </c>
      <c r="AB17">
        <f t="shared" si="7"/>
        <v>0.82055078642622581</v>
      </c>
    </row>
    <row r="18" spans="2:28" x14ac:dyDescent="0.25">
      <c r="B18">
        <f t="shared" si="4"/>
        <v>16</v>
      </c>
      <c r="C18">
        <f t="shared" si="5"/>
        <v>1.3034589546521258E-2</v>
      </c>
      <c r="D18">
        <f t="shared" si="5"/>
        <v>1.5588160221791547E-2</v>
      </c>
      <c r="E18">
        <f t="shared" si="5"/>
        <v>1.8595322994519492E-2</v>
      </c>
      <c r="F18">
        <f t="shared" si="5"/>
        <v>2.2038573063561717E-2</v>
      </c>
      <c r="G18">
        <f t="shared" si="5"/>
        <v>2.5859048945894414E-2</v>
      </c>
      <c r="H18">
        <f t="shared" si="5"/>
        <v>3.0325864609649034E-2</v>
      </c>
      <c r="I18">
        <f t="shared" si="5"/>
        <v>3.579020529933219E-2</v>
      </c>
      <c r="J18">
        <f t="shared" si="5"/>
        <v>4.2278582348513671E-2</v>
      </c>
      <c r="K18">
        <f t="shared" si="5"/>
        <v>4.9987436749652225E-2</v>
      </c>
      <c r="L18">
        <f t="shared" si="5"/>
        <v>5.9385088393543395E-2</v>
      </c>
      <c r="M18">
        <f t="shared" si="6"/>
        <v>7.0169318865856867E-2</v>
      </c>
      <c r="N18">
        <f t="shared" si="6"/>
        <v>8.283589341725206E-2</v>
      </c>
      <c r="O18">
        <f t="shared" si="6"/>
        <v>9.8142439316427632E-2</v>
      </c>
      <c r="P18">
        <f t="shared" si="6"/>
        <v>0.11640158515501708</v>
      </c>
      <c r="Q18">
        <f t="shared" si="6"/>
        <v>0.13863286198153224</v>
      </c>
      <c r="R18">
        <f t="shared" si="6"/>
        <v>0.16642472543658438</v>
      </c>
      <c r="S18">
        <f t="shared" si="6"/>
        <v>0.20079216777442577</v>
      </c>
      <c r="T18">
        <f t="shared" si="6"/>
        <v>0.24354301839715409</v>
      </c>
      <c r="U18">
        <f t="shared" si="6"/>
        <v>0.29541898229608621</v>
      </c>
      <c r="V18">
        <f t="shared" si="6"/>
        <v>0.35731322422111012</v>
      </c>
      <c r="W18">
        <f t="shared" si="7"/>
        <v>0.43100529332243853</v>
      </c>
      <c r="X18">
        <f t="shared" si="7"/>
        <v>0.51631280723745809</v>
      </c>
      <c r="Y18">
        <f t="shared" si="7"/>
        <v>0.60819132002941201</v>
      </c>
      <c r="Z18">
        <f t="shared" si="7"/>
        <v>0.70132045622719508</v>
      </c>
      <c r="AA18">
        <f t="shared" si="7"/>
        <v>0.78841404026108908</v>
      </c>
      <c r="AB18">
        <f t="shared" si="7"/>
        <v>0.86186408941637382</v>
      </c>
    </row>
    <row r="19" spans="2:28" x14ac:dyDescent="0.25">
      <c r="B19">
        <f t="shared" si="4"/>
        <v>17</v>
      </c>
      <c r="C19">
        <f t="shared" si="5"/>
        <v>1.4638458994975734E-2</v>
      </c>
      <c r="D19">
        <f t="shared" si="5"/>
        <v>1.7523186518173528E-2</v>
      </c>
      <c r="E19">
        <f t="shared" si="5"/>
        <v>2.078770087119497E-2</v>
      </c>
      <c r="F19">
        <f t="shared" si="5"/>
        <v>2.4563131139519023E-2</v>
      </c>
      <c r="G19">
        <f t="shared" si="5"/>
        <v>2.8746676494590173E-2</v>
      </c>
      <c r="H19">
        <f t="shared" si="5"/>
        <v>3.3852151521820528E-2</v>
      </c>
      <c r="I19">
        <f t="shared" si="5"/>
        <v>4.0001056777397848E-2</v>
      </c>
      <c r="J19">
        <f t="shared" si="5"/>
        <v>4.730393829425128E-2</v>
      </c>
      <c r="K19">
        <f t="shared" si="5"/>
        <v>5.6115851553451002E-2</v>
      </c>
      <c r="L19">
        <f t="shared" si="5"/>
        <v>6.6325390725083255E-2</v>
      </c>
      <c r="M19">
        <f t="shared" si="6"/>
        <v>7.8323995328425156E-2</v>
      </c>
      <c r="N19">
        <f t="shared" si="6"/>
        <v>9.2560008105152081E-2</v>
      </c>
      <c r="O19">
        <f t="shared" si="6"/>
        <v>0.1097729809733069</v>
      </c>
      <c r="P19">
        <f t="shared" si="6"/>
        <v>0.13009650452191723</v>
      </c>
      <c r="Q19">
        <f t="shared" si="6"/>
        <v>0.1555924637106888</v>
      </c>
      <c r="R19">
        <f t="shared" si="6"/>
        <v>0.18676161397665247</v>
      </c>
      <c r="S19">
        <f t="shared" si="6"/>
        <v>0.22590220899553382</v>
      </c>
      <c r="T19">
        <f t="shared" si="6"/>
        <v>0.27350689961375241</v>
      </c>
      <c r="U19">
        <f t="shared" si="6"/>
        <v>0.33078697094645881</v>
      </c>
      <c r="V19">
        <f t="shared" si="6"/>
        <v>0.39917827674827544</v>
      </c>
      <c r="W19">
        <f t="shared" si="7"/>
        <v>0.47909696587633699</v>
      </c>
      <c r="X19">
        <f t="shared" si="7"/>
        <v>0.56845247606906502</v>
      </c>
      <c r="Y19">
        <f t="shared" si="7"/>
        <v>0.66165903838366047</v>
      </c>
      <c r="Z19">
        <f t="shared" si="7"/>
        <v>0.75240233727131223</v>
      </c>
      <c r="AA19">
        <f t="shared" si="7"/>
        <v>0.83239613209425467</v>
      </c>
      <c r="AB19">
        <f t="shared" si="7"/>
        <v>0.89683701100420576</v>
      </c>
    </row>
    <row r="20" spans="2:28" x14ac:dyDescent="0.25">
      <c r="B20">
        <f t="shared" si="4"/>
        <v>18</v>
      </c>
      <c r="C20">
        <f t="shared" si="5"/>
        <v>1.6357250578643123E-2</v>
      </c>
      <c r="D20">
        <f t="shared" si="5"/>
        <v>1.9537914106220744E-2</v>
      </c>
      <c r="E20">
        <f t="shared" si="5"/>
        <v>2.3189117080653299E-2</v>
      </c>
      <c r="F20">
        <f t="shared" si="5"/>
        <v>2.7259565416081877E-2</v>
      </c>
      <c r="G20">
        <f t="shared" si="5"/>
        <v>3.1935014205264456E-2</v>
      </c>
      <c r="H20">
        <f t="shared" si="5"/>
        <v>3.7647194842311049E-2</v>
      </c>
      <c r="I20">
        <f t="shared" si="5"/>
        <v>4.4519796285833801E-2</v>
      </c>
      <c r="J20">
        <f t="shared" si="5"/>
        <v>5.2672533995504311E-2</v>
      </c>
      <c r="K20">
        <f t="shared" si="5"/>
        <v>6.2551708499907099E-2</v>
      </c>
      <c r="L20">
        <f t="shared" si="5"/>
        <v>7.3900076863950837E-2</v>
      </c>
      <c r="M20">
        <f t="shared" si="6"/>
        <v>8.7128987945484626E-2</v>
      </c>
      <c r="N20">
        <f t="shared" si="6"/>
        <v>0.10295713987383259</v>
      </c>
      <c r="O20">
        <f t="shared" si="6"/>
        <v>0.1219128135517118</v>
      </c>
      <c r="P20">
        <f t="shared" si="6"/>
        <v>0.14513644193569641</v>
      </c>
      <c r="Q20">
        <f t="shared" si="6"/>
        <v>0.17397160086078434</v>
      </c>
      <c r="R20">
        <f t="shared" si="6"/>
        <v>0.2094658043987575</v>
      </c>
      <c r="S20">
        <f t="shared" si="6"/>
        <v>0.25354744512991001</v>
      </c>
      <c r="T20">
        <f t="shared" si="6"/>
        <v>0.30629164147068277</v>
      </c>
      <c r="U20">
        <f t="shared" si="6"/>
        <v>0.3690355251305274</v>
      </c>
      <c r="V20">
        <f t="shared" si="6"/>
        <v>0.44348820956760904</v>
      </c>
      <c r="W20">
        <f t="shared" si="7"/>
        <v>0.5290614119905912</v>
      </c>
      <c r="X20">
        <f t="shared" si="7"/>
        <v>0.6209330430963973</v>
      </c>
      <c r="Y20">
        <f t="shared" si="7"/>
        <v>0.71357418398170691</v>
      </c>
      <c r="Z20">
        <f t="shared" si="7"/>
        <v>0.79933913398484346</v>
      </c>
      <c r="AA20">
        <f t="shared" si="7"/>
        <v>0.8709823662672127</v>
      </c>
      <c r="AB20">
        <f t="shared" si="7"/>
        <v>0.92550988073975915</v>
      </c>
    </row>
    <row r="21" spans="2:28" x14ac:dyDescent="0.25">
      <c r="B21">
        <f t="shared" si="4"/>
        <v>19</v>
      </c>
      <c r="C21">
        <f t="shared" si="5"/>
        <v>1.8290765099155726E-2</v>
      </c>
      <c r="D21">
        <f t="shared" si="5"/>
        <v>2.1728186311353759E-2</v>
      </c>
      <c r="E21">
        <f t="shared" si="5"/>
        <v>2.5710705085286611E-2</v>
      </c>
      <c r="F21">
        <f t="shared" si="5"/>
        <v>3.014304144036295E-2</v>
      </c>
      <c r="G21">
        <f t="shared" si="5"/>
        <v>3.545544933388145E-2</v>
      </c>
      <c r="H21">
        <f t="shared" si="5"/>
        <v>4.1849936563345902E-2</v>
      </c>
      <c r="I21">
        <f t="shared" si="5"/>
        <v>4.95333921335116E-2</v>
      </c>
      <c r="J21">
        <f t="shared" si="5"/>
        <v>5.8783627565513474E-2</v>
      </c>
      <c r="K21">
        <f t="shared" si="5"/>
        <v>6.9468646008461366E-2</v>
      </c>
      <c r="L21">
        <f t="shared" si="5"/>
        <v>8.2022034332564719E-2</v>
      </c>
      <c r="M21">
        <f t="shared" si="6"/>
        <v>9.6807585649827499E-2</v>
      </c>
      <c r="N21">
        <f t="shared" si="6"/>
        <v>0.11452559015637576</v>
      </c>
      <c r="O21">
        <f t="shared" si="6"/>
        <v>0.13552231421794736</v>
      </c>
      <c r="P21">
        <f t="shared" si="6"/>
        <v>0.16196799359076941</v>
      </c>
      <c r="Q21">
        <f t="shared" si="6"/>
        <v>0.19412436689984847</v>
      </c>
      <c r="R21">
        <f t="shared" si="6"/>
        <v>0.23430333155732519</v>
      </c>
      <c r="S21">
        <f t="shared" si="6"/>
        <v>0.28311504280157329</v>
      </c>
      <c r="T21">
        <f t="shared" si="6"/>
        <v>0.34111385316052978</v>
      </c>
      <c r="U21">
        <f t="shared" si="6"/>
        <v>0.41013697902487933</v>
      </c>
      <c r="V21">
        <f t="shared" si="6"/>
        <v>0.49052482077641013</v>
      </c>
      <c r="W21">
        <f t="shared" si="7"/>
        <v>0.57982682895065896</v>
      </c>
      <c r="X21">
        <f t="shared" si="7"/>
        <v>0.67266197694912688</v>
      </c>
      <c r="Y21">
        <f t="shared" si="7"/>
        <v>0.76256036253613801</v>
      </c>
      <c r="Z21">
        <f t="shared" si="7"/>
        <v>0.84105024112678928</v>
      </c>
      <c r="AA21">
        <f t="shared" si="7"/>
        <v>0.90364674418980073</v>
      </c>
      <c r="AB21">
        <f t="shared" si="7"/>
        <v>0.94783084634441439</v>
      </c>
    </row>
    <row r="22" spans="2:28" x14ac:dyDescent="0.25">
      <c r="B22">
        <f t="shared" si="4"/>
        <v>20</v>
      </c>
      <c r="C22">
        <f t="shared" si="5"/>
        <v>2.0303918643193031E-2</v>
      </c>
      <c r="D22">
        <f t="shared" si="5"/>
        <v>2.4127296078191973E-2</v>
      </c>
      <c r="E22">
        <f t="shared" si="5"/>
        <v>2.8403967083026616E-2</v>
      </c>
      <c r="F22">
        <f t="shared" si="5"/>
        <v>3.3326795297467071E-2</v>
      </c>
      <c r="G22">
        <f t="shared" si="5"/>
        <v>3.9244194876384864E-2</v>
      </c>
      <c r="H22">
        <f t="shared" si="5"/>
        <v>4.6359973347477657E-2</v>
      </c>
      <c r="I22">
        <f t="shared" si="5"/>
        <v>5.4889424503416162E-2</v>
      </c>
      <c r="J22">
        <f t="shared" si="5"/>
        <v>6.5201294329618187E-2</v>
      </c>
      <c r="K22">
        <f t="shared" si="5"/>
        <v>7.7017831644274226E-2</v>
      </c>
      <c r="L22">
        <f t="shared" si="5"/>
        <v>9.0791698693312828E-2</v>
      </c>
      <c r="M22">
        <f t="shared" si="6"/>
        <v>0.10715605015254648</v>
      </c>
      <c r="N22">
        <f t="shared" si="6"/>
        <v>0.12660061243520537</v>
      </c>
      <c r="O22">
        <f t="shared" si="6"/>
        <v>0.15046844371088064</v>
      </c>
      <c r="P22">
        <f t="shared" si="6"/>
        <v>0.18020836274906638</v>
      </c>
      <c r="Q22">
        <f t="shared" si="6"/>
        <v>0.21662300216460706</v>
      </c>
      <c r="R22">
        <f t="shared" si="6"/>
        <v>0.26164853968527435</v>
      </c>
      <c r="S22">
        <f t="shared" si="6"/>
        <v>0.31546619417571764</v>
      </c>
      <c r="T22">
        <f t="shared" si="6"/>
        <v>0.37877217927555418</v>
      </c>
      <c r="U22">
        <f t="shared" si="6"/>
        <v>0.45363871975848846</v>
      </c>
      <c r="V22">
        <f t="shared" si="6"/>
        <v>0.53939311961765635</v>
      </c>
      <c r="W22">
        <f t="shared" si="7"/>
        <v>0.63092415900942378</v>
      </c>
      <c r="X22">
        <f t="shared" si="7"/>
        <v>0.722888828126942</v>
      </c>
      <c r="Y22">
        <f t="shared" si="7"/>
        <v>0.80757151438852004</v>
      </c>
      <c r="Z22">
        <f t="shared" si="7"/>
        <v>0.87764410196218523</v>
      </c>
      <c r="AA22">
        <f t="shared" si="7"/>
        <v>0.93042693328024018</v>
      </c>
      <c r="AB22">
        <f t="shared" si="7"/>
        <v>0.96452007835455433</v>
      </c>
    </row>
    <row r="23" spans="2:28" x14ac:dyDescent="0.25">
      <c r="B23">
        <f t="shared" si="4"/>
        <v>21</v>
      </c>
      <c r="C23">
        <f t="shared" ref="C23:L32" si="8">1-VLOOKUP(C$2+$B23,femaleTable,2,FALSE) / VLOOKUP(C$2,femaleTable,2,FALSE)</f>
        <v>2.249247965676604E-2</v>
      </c>
      <c r="D23">
        <f t="shared" si="8"/>
        <v>2.6646462221083467E-2</v>
      </c>
      <c r="E23">
        <f t="shared" si="8"/>
        <v>3.1284050779147421E-2</v>
      </c>
      <c r="F23">
        <f t="shared" si="8"/>
        <v>3.6842169118093127E-2</v>
      </c>
      <c r="G23">
        <f t="shared" si="8"/>
        <v>4.3439962254293363E-2</v>
      </c>
      <c r="H23">
        <f t="shared" si="8"/>
        <v>5.1363913417841189E-2</v>
      </c>
      <c r="I23">
        <f t="shared" si="8"/>
        <v>6.0986217184013314E-2</v>
      </c>
      <c r="J23">
        <f t="shared" si="8"/>
        <v>7.2098681938968512E-2</v>
      </c>
      <c r="K23">
        <f t="shared" si="8"/>
        <v>8.5112446197625147E-2</v>
      </c>
      <c r="L23">
        <f t="shared" si="8"/>
        <v>0.10043146297719707</v>
      </c>
      <c r="M23">
        <f t="shared" ref="M23:V32" si="9">1-VLOOKUP(M$2+$B23,femaleTable,2,FALSE) / VLOOKUP(M$2,femaleTable,2,FALSE)</f>
        <v>0.11867035041956708</v>
      </c>
      <c r="N23">
        <f t="shared" si="9"/>
        <v>0.14013745676046174</v>
      </c>
      <c r="O23">
        <f t="shared" si="9"/>
        <v>0.16719501269069825</v>
      </c>
      <c r="P23">
        <f t="shared" si="9"/>
        <v>0.20020896936684796</v>
      </c>
      <c r="Q23">
        <f t="shared" si="9"/>
        <v>0.24123565974146954</v>
      </c>
      <c r="R23">
        <f t="shared" si="9"/>
        <v>0.29089524635998099</v>
      </c>
      <c r="S23">
        <f t="shared" si="9"/>
        <v>0.34982786908158858</v>
      </c>
      <c r="T23">
        <f t="shared" si="9"/>
        <v>0.41923938091424651</v>
      </c>
      <c r="U23">
        <f t="shared" si="9"/>
        <v>0.49981740556547838</v>
      </c>
      <c r="V23">
        <f t="shared" si="9"/>
        <v>0.5890448171693945</v>
      </c>
      <c r="W23">
        <f t="shared" ref="W23:AB32" si="10">1-VLOOKUP(W$2+$B23,femaleTable,2,FALSE) / VLOOKUP(W$2,femaleTable,2,FALSE)</f>
        <v>0.68128966678460334</v>
      </c>
      <c r="X23">
        <f t="shared" si="10"/>
        <v>0.77028196305279062</v>
      </c>
      <c r="Y23">
        <f t="shared" si="10"/>
        <v>0.84757136757312934</v>
      </c>
      <c r="Z23">
        <f t="shared" si="10"/>
        <v>0.90862187747186851</v>
      </c>
      <c r="AA23">
        <f t="shared" si="10"/>
        <v>0.95127450400081792</v>
      </c>
      <c r="AB23">
        <f t="shared" si="10"/>
        <v>0.97663759054696953</v>
      </c>
    </row>
    <row r="24" spans="2:28" x14ac:dyDescent="0.25">
      <c r="B24">
        <f t="shared" si="4"/>
        <v>22</v>
      </c>
      <c r="C24">
        <f t="shared" si="8"/>
        <v>2.4889715073751817E-2</v>
      </c>
      <c r="D24">
        <f t="shared" si="8"/>
        <v>2.9337137472621677E-2</v>
      </c>
      <c r="E24">
        <f t="shared" si="8"/>
        <v>3.446405903969596E-2</v>
      </c>
      <c r="F24">
        <f t="shared" si="8"/>
        <v>4.0625467604369248E-2</v>
      </c>
      <c r="G24">
        <f t="shared" si="8"/>
        <v>4.7942514746947773E-2</v>
      </c>
      <c r="H24">
        <f t="shared" si="8"/>
        <v>5.6709630505576425E-2</v>
      </c>
      <c r="I24">
        <f t="shared" si="8"/>
        <v>6.7388865630753747E-2</v>
      </c>
      <c r="J24">
        <f t="shared" si="8"/>
        <v>7.9626530701624954E-2</v>
      </c>
      <c r="K24">
        <f t="shared" si="8"/>
        <v>9.3852587110309527E-2</v>
      </c>
      <c r="L24">
        <f t="shared" si="8"/>
        <v>0.1107384063540866</v>
      </c>
      <c r="M24">
        <f t="shared" si="9"/>
        <v>0.13068885150256992</v>
      </c>
      <c r="N24">
        <f t="shared" si="9"/>
        <v>0.15500379412087018</v>
      </c>
      <c r="O24">
        <f t="shared" si="9"/>
        <v>0.18532161202009723</v>
      </c>
      <c r="P24">
        <f t="shared" si="9"/>
        <v>0.22253773319485715</v>
      </c>
      <c r="Q24">
        <f t="shared" si="9"/>
        <v>0.26833329469218103</v>
      </c>
      <c r="R24">
        <f t="shared" si="9"/>
        <v>0.3228952974069218</v>
      </c>
      <c r="S24">
        <f t="shared" si="9"/>
        <v>0.38698814973777185</v>
      </c>
      <c r="T24">
        <f t="shared" si="9"/>
        <v>0.46206982964790999</v>
      </c>
      <c r="U24">
        <f t="shared" si="9"/>
        <v>0.54779436989427233</v>
      </c>
      <c r="V24">
        <f t="shared" si="9"/>
        <v>0.63902114612922134</v>
      </c>
      <c r="W24">
        <f t="shared" si="10"/>
        <v>0.73019268246864977</v>
      </c>
      <c r="X24">
        <f t="shared" si="10"/>
        <v>0.81382934020811359</v>
      </c>
      <c r="Y24">
        <f t="shared" si="10"/>
        <v>0.88266391632501506</v>
      </c>
      <c r="Z24">
        <f t="shared" si="10"/>
        <v>0.93401929014314511</v>
      </c>
      <c r="AA24">
        <f t="shared" si="10"/>
        <v>0.9668620888197722</v>
      </c>
      <c r="AB24">
        <f t="shared" si="10"/>
        <v>0.98515596440818265</v>
      </c>
    </row>
    <row r="25" spans="2:28" x14ac:dyDescent="0.25">
      <c r="B25">
        <f t="shared" si="4"/>
        <v>23</v>
      </c>
      <c r="C25">
        <f t="shared" si="8"/>
        <v>2.7406913070477601E-2</v>
      </c>
      <c r="D25">
        <f t="shared" si="8"/>
        <v>3.2214454989452301E-2</v>
      </c>
      <c r="E25">
        <f t="shared" si="8"/>
        <v>3.7975297122238905E-2</v>
      </c>
      <c r="F25">
        <f t="shared" si="8"/>
        <v>4.4815202753254457E-2</v>
      </c>
      <c r="G25">
        <f t="shared" si="8"/>
        <v>5.2938150905876724E-2</v>
      </c>
      <c r="H25">
        <f t="shared" si="8"/>
        <v>6.2794681259970564E-2</v>
      </c>
      <c r="I25">
        <f t="shared" si="8"/>
        <v>7.4270112302921132E-2</v>
      </c>
      <c r="J25">
        <f t="shared" si="8"/>
        <v>8.7698266792012092E-2</v>
      </c>
      <c r="K25">
        <f t="shared" si="8"/>
        <v>0.10345989871773142</v>
      </c>
      <c r="L25">
        <f t="shared" si="8"/>
        <v>0.12220650781450171</v>
      </c>
      <c r="M25">
        <f t="shared" si="9"/>
        <v>0.14416233208312113</v>
      </c>
      <c r="N25">
        <f t="shared" si="9"/>
        <v>0.17164106582748029</v>
      </c>
      <c r="O25">
        <f t="shared" si="9"/>
        <v>0.20519746975955233</v>
      </c>
      <c r="P25">
        <f t="shared" si="9"/>
        <v>0.24696455783316129</v>
      </c>
      <c r="Q25">
        <f t="shared" si="9"/>
        <v>0.29731521274062023</v>
      </c>
      <c r="R25">
        <f t="shared" si="9"/>
        <v>0.35688405219124308</v>
      </c>
      <c r="S25">
        <f t="shared" si="9"/>
        <v>0.42692015748742618</v>
      </c>
      <c r="T25">
        <f t="shared" si="9"/>
        <v>0.50753591449164037</v>
      </c>
      <c r="U25">
        <f t="shared" si="9"/>
        <v>0.59654044411393004</v>
      </c>
      <c r="V25">
        <f t="shared" si="9"/>
        <v>0.68828170792190813</v>
      </c>
      <c r="W25">
        <f t="shared" si="10"/>
        <v>0.77633667051977817</v>
      </c>
      <c r="X25">
        <f t="shared" si="10"/>
        <v>0.85252838746867698</v>
      </c>
      <c r="Y25">
        <f t="shared" si="10"/>
        <v>0.91237078716295161</v>
      </c>
      <c r="Z25">
        <f t="shared" si="10"/>
        <v>0.95379041106376461</v>
      </c>
      <c r="AA25">
        <f t="shared" si="10"/>
        <v>0.97817973057699759</v>
      </c>
      <c r="AB25">
        <f t="shared" si="10"/>
        <v>0.99093425401712931</v>
      </c>
    </row>
    <row r="26" spans="2:28" x14ac:dyDescent="0.25">
      <c r="B26">
        <f t="shared" si="4"/>
        <v>24</v>
      </c>
      <c r="C26">
        <f t="shared" si="8"/>
        <v>3.0095486181117348E-2</v>
      </c>
      <c r="D26">
        <f t="shared" si="8"/>
        <v>3.5391409007860197E-2</v>
      </c>
      <c r="E26">
        <f t="shared" si="8"/>
        <v>4.1754144664624682E-2</v>
      </c>
      <c r="F26">
        <f t="shared" si="8"/>
        <v>4.9311281953807629E-2</v>
      </c>
      <c r="G26">
        <f t="shared" si="8"/>
        <v>5.8274996911898969E-2</v>
      </c>
      <c r="H26">
        <f t="shared" si="8"/>
        <v>6.918499872721029E-2</v>
      </c>
      <c r="I26">
        <f t="shared" si="8"/>
        <v>8.1780344753303424E-2</v>
      </c>
      <c r="J26">
        <f t="shared" si="8"/>
        <v>9.6413704738440131E-2</v>
      </c>
      <c r="K26">
        <f t="shared" si="8"/>
        <v>0.1137321433313655</v>
      </c>
      <c r="L26">
        <f t="shared" si="8"/>
        <v>0.13417678708685632</v>
      </c>
      <c r="M26">
        <f t="shared" si="9"/>
        <v>0.1589590825603111</v>
      </c>
      <c r="N26">
        <f t="shared" si="9"/>
        <v>0.18967089361367795</v>
      </c>
      <c r="O26">
        <f t="shared" si="9"/>
        <v>0.22738696339965192</v>
      </c>
      <c r="P26">
        <f t="shared" si="9"/>
        <v>0.27385759752165262</v>
      </c>
      <c r="Q26">
        <f t="shared" si="9"/>
        <v>0.32902554742217849</v>
      </c>
      <c r="R26">
        <f t="shared" si="9"/>
        <v>0.39364104003888079</v>
      </c>
      <c r="S26">
        <f t="shared" si="9"/>
        <v>0.4691841575046285</v>
      </c>
      <c r="T26">
        <f t="shared" si="9"/>
        <v>0.55477252793349352</v>
      </c>
      <c r="U26">
        <f t="shared" si="9"/>
        <v>0.64560522861929837</v>
      </c>
      <c r="V26">
        <f t="shared" si="9"/>
        <v>0.73611186257270389</v>
      </c>
      <c r="W26">
        <f t="shared" si="10"/>
        <v>0.81873626392623233</v>
      </c>
      <c r="X26">
        <f t="shared" si="10"/>
        <v>0.88647971714919149</v>
      </c>
      <c r="Y26">
        <f t="shared" si="10"/>
        <v>0.93672623701142588</v>
      </c>
      <c r="Z26">
        <f t="shared" si="10"/>
        <v>0.96857314179275855</v>
      </c>
      <c r="AA26">
        <f t="shared" si="10"/>
        <v>0.98613581118037996</v>
      </c>
      <c r="AB26">
        <f t="shared" si="10"/>
        <v>0.99470180481412263</v>
      </c>
    </row>
    <row r="27" spans="2:28" x14ac:dyDescent="0.25">
      <c r="B27">
        <f t="shared" si="4"/>
        <v>25</v>
      </c>
      <c r="C27">
        <f t="shared" si="8"/>
        <v>3.2970555739251783E-2</v>
      </c>
      <c r="D27">
        <f t="shared" si="8"/>
        <v>3.8899274718245946E-2</v>
      </c>
      <c r="E27">
        <f t="shared" si="8"/>
        <v>4.5938950708357074E-2</v>
      </c>
      <c r="F27">
        <f t="shared" si="8"/>
        <v>5.4299735917272884E-2</v>
      </c>
      <c r="G27">
        <f t="shared" si="8"/>
        <v>6.4349949679141205E-2</v>
      </c>
      <c r="H27">
        <f t="shared" si="8"/>
        <v>7.6052992678669717E-2</v>
      </c>
      <c r="I27">
        <f t="shared" si="8"/>
        <v>8.983319175225879E-2</v>
      </c>
      <c r="J27">
        <f t="shared" si="8"/>
        <v>0.10599386242502462</v>
      </c>
      <c r="K27">
        <f t="shared" si="8"/>
        <v>0.12516163694045024</v>
      </c>
      <c r="L27">
        <f t="shared" si="8"/>
        <v>0.14759620804509344</v>
      </c>
      <c r="M27">
        <f t="shared" si="9"/>
        <v>0.17551847793092445</v>
      </c>
      <c r="N27">
        <f t="shared" si="9"/>
        <v>0.20944064113405969</v>
      </c>
      <c r="O27">
        <f t="shared" si="9"/>
        <v>0.25166143171032362</v>
      </c>
      <c r="P27">
        <f t="shared" si="9"/>
        <v>0.30262069340596021</v>
      </c>
      <c r="Q27">
        <f t="shared" si="9"/>
        <v>0.36270658086925722</v>
      </c>
      <c r="R27">
        <f t="shared" si="9"/>
        <v>0.43313967400147402</v>
      </c>
      <c r="S27">
        <f t="shared" si="9"/>
        <v>0.51404893635779159</v>
      </c>
      <c r="T27">
        <f t="shared" si="9"/>
        <v>0.60276638283731288</v>
      </c>
      <c r="U27">
        <f t="shared" si="9"/>
        <v>0.6939673012099925</v>
      </c>
      <c r="V27">
        <f t="shared" si="9"/>
        <v>0.78124351864376207</v>
      </c>
      <c r="W27">
        <f t="shared" si="10"/>
        <v>0.85641531548455285</v>
      </c>
      <c r="X27">
        <f t="shared" si="10"/>
        <v>0.91522051260198833</v>
      </c>
      <c r="Y27">
        <f t="shared" si="10"/>
        <v>0.95568622125324065</v>
      </c>
      <c r="Z27">
        <f t="shared" si="10"/>
        <v>0.97930640499725707</v>
      </c>
      <c r="AA27">
        <f t="shared" si="10"/>
        <v>0.99153267901307673</v>
      </c>
      <c r="AB27">
        <f t="shared" si="10"/>
        <v>0.99705247541808151</v>
      </c>
    </row>
    <row r="28" spans="2:28" x14ac:dyDescent="0.25">
      <c r="B28">
        <f t="shared" si="4"/>
        <v>26</v>
      </c>
      <c r="C28">
        <f t="shared" si="8"/>
        <v>3.6145027702283117E-2</v>
      </c>
      <c r="D28">
        <f t="shared" si="8"/>
        <v>4.2674492862698976E-2</v>
      </c>
      <c r="E28">
        <f t="shared" si="8"/>
        <v>5.042974039862691E-2</v>
      </c>
      <c r="F28">
        <f t="shared" si="8"/>
        <v>5.9628909172527167E-2</v>
      </c>
      <c r="G28">
        <f t="shared" si="8"/>
        <v>7.0729662576873409E-2</v>
      </c>
      <c r="H28">
        <f t="shared" si="8"/>
        <v>8.3548761032957719E-2</v>
      </c>
      <c r="I28">
        <f t="shared" si="8"/>
        <v>9.8528234246903823E-2</v>
      </c>
      <c r="J28">
        <f t="shared" si="8"/>
        <v>0.11623707376395498</v>
      </c>
      <c r="K28">
        <f t="shared" si="8"/>
        <v>0.13709161775851197</v>
      </c>
      <c r="L28">
        <f t="shared" si="8"/>
        <v>0.16233358954650268</v>
      </c>
      <c r="M28">
        <f t="shared" si="9"/>
        <v>0.19346391105486016</v>
      </c>
      <c r="N28">
        <f t="shared" si="9"/>
        <v>0.23151167286614305</v>
      </c>
      <c r="O28">
        <f t="shared" si="9"/>
        <v>0.2783867326596835</v>
      </c>
      <c r="P28">
        <f t="shared" si="9"/>
        <v>0.33409160556038409</v>
      </c>
      <c r="Q28">
        <f t="shared" si="9"/>
        <v>0.39913078484395648</v>
      </c>
      <c r="R28">
        <f t="shared" si="9"/>
        <v>0.47494499160384174</v>
      </c>
      <c r="S28">
        <f t="shared" si="9"/>
        <v>0.56066082790563665</v>
      </c>
      <c r="T28">
        <f t="shared" si="9"/>
        <v>0.65107402988652274</v>
      </c>
      <c r="U28">
        <f t="shared" si="9"/>
        <v>0.74092505660427466</v>
      </c>
      <c r="V28">
        <f t="shared" si="9"/>
        <v>0.82271292664231932</v>
      </c>
      <c r="W28">
        <f t="shared" si="10"/>
        <v>0.88947178565789675</v>
      </c>
      <c r="X28">
        <f t="shared" si="10"/>
        <v>0.93878391670720751</v>
      </c>
      <c r="Y28">
        <f t="shared" si="10"/>
        <v>0.96986247068280163</v>
      </c>
      <c r="Z28">
        <f t="shared" si="10"/>
        <v>0.98685167891775294</v>
      </c>
      <c r="AA28">
        <f t="shared" si="10"/>
        <v>0.99505153581680328</v>
      </c>
      <c r="AB28">
        <f t="shared" si="10"/>
        <v>0.99844861715633748</v>
      </c>
    </row>
    <row r="29" spans="2:28" x14ac:dyDescent="0.25">
      <c r="B29">
        <f>B28+1</f>
        <v>27</v>
      </c>
      <c r="C29">
        <f t="shared" si="8"/>
        <v>3.9650152826278151E-2</v>
      </c>
      <c r="D29">
        <f t="shared" si="8"/>
        <v>4.6855279605246603E-2</v>
      </c>
      <c r="E29">
        <f t="shared" si="8"/>
        <v>5.5412325586796873E-2</v>
      </c>
      <c r="F29">
        <f t="shared" si="8"/>
        <v>6.5695128017438265E-2</v>
      </c>
      <c r="G29">
        <f t="shared" si="8"/>
        <v>7.7586259266834157E-2</v>
      </c>
      <c r="H29">
        <f t="shared" si="8"/>
        <v>9.1586098904386626E-2</v>
      </c>
      <c r="I29">
        <f t="shared" si="8"/>
        <v>0.10808597290585331</v>
      </c>
      <c r="J29">
        <f t="shared" si="8"/>
        <v>0.12763426327202221</v>
      </c>
      <c r="K29">
        <f t="shared" si="8"/>
        <v>0.15046586166533549</v>
      </c>
      <c r="L29">
        <f t="shared" si="8"/>
        <v>0.17882654368434536</v>
      </c>
      <c r="M29">
        <f t="shared" si="9"/>
        <v>0.21314111963450588</v>
      </c>
      <c r="N29">
        <f t="shared" si="9"/>
        <v>0.2556565483217994</v>
      </c>
      <c r="O29">
        <f t="shared" si="9"/>
        <v>0.30697042578799782</v>
      </c>
      <c r="P29">
        <f t="shared" si="9"/>
        <v>0.36751833711423554</v>
      </c>
      <c r="Q29">
        <f t="shared" si="9"/>
        <v>0.4382718131060952</v>
      </c>
      <c r="R29">
        <f t="shared" si="9"/>
        <v>0.51932286232959102</v>
      </c>
      <c r="S29">
        <f t="shared" si="9"/>
        <v>0.60801994611366883</v>
      </c>
      <c r="T29">
        <f t="shared" si="9"/>
        <v>0.69868980883738918</v>
      </c>
      <c r="U29">
        <f t="shared" si="9"/>
        <v>0.78523353274858843</v>
      </c>
      <c r="V29">
        <f t="shared" si="9"/>
        <v>0.85956535461472572</v>
      </c>
      <c r="W29">
        <f t="shared" si="10"/>
        <v>0.91745505631574154</v>
      </c>
      <c r="X29">
        <f t="shared" si="10"/>
        <v>0.95712731719038335</v>
      </c>
      <c r="Y29">
        <f t="shared" si="10"/>
        <v>0.98015538740905095</v>
      </c>
      <c r="Z29">
        <f t="shared" si="10"/>
        <v>0.99196988323723878</v>
      </c>
      <c r="AA29">
        <f t="shared" si="10"/>
        <v>0.99724703992378483</v>
      </c>
      <c r="AB29">
        <f t="shared" si="10"/>
        <v>0.99923312865178937</v>
      </c>
    </row>
    <row r="30" spans="2:28" x14ac:dyDescent="0.25">
      <c r="B30">
        <f t="shared" si="4"/>
        <v>28</v>
      </c>
      <c r="C30">
        <f t="shared" si="8"/>
        <v>4.3422421510197928E-2</v>
      </c>
      <c r="D30">
        <f t="shared" si="8"/>
        <v>5.1341756112029735E-2</v>
      </c>
      <c r="E30">
        <f t="shared" si="8"/>
        <v>6.0735229220125309E-2</v>
      </c>
      <c r="F30">
        <f t="shared" si="8"/>
        <v>7.2065668841069019E-2</v>
      </c>
      <c r="G30">
        <f t="shared" si="8"/>
        <v>8.5069588583948752E-2</v>
      </c>
      <c r="H30">
        <f t="shared" si="8"/>
        <v>0.10026439545527843</v>
      </c>
      <c r="I30">
        <f t="shared" si="8"/>
        <v>0.1183052135706476</v>
      </c>
      <c r="J30">
        <f t="shared" si="8"/>
        <v>0.13953052542164013</v>
      </c>
      <c r="K30">
        <f t="shared" si="8"/>
        <v>0.16515362914510656</v>
      </c>
      <c r="L30">
        <f t="shared" si="8"/>
        <v>0.19669997437868303</v>
      </c>
      <c r="M30">
        <f t="shared" si="9"/>
        <v>0.23510884049247038</v>
      </c>
      <c r="N30">
        <f t="shared" si="9"/>
        <v>0.28223917228203454</v>
      </c>
      <c r="O30">
        <f t="shared" si="9"/>
        <v>0.33824504584657655</v>
      </c>
      <c r="P30">
        <f t="shared" si="9"/>
        <v>0.40366752743638101</v>
      </c>
      <c r="Q30">
        <f t="shared" si="9"/>
        <v>0.47969864116631644</v>
      </c>
      <c r="R30">
        <f t="shared" si="9"/>
        <v>0.56542888469878583</v>
      </c>
      <c r="S30">
        <f t="shared" si="9"/>
        <v>0.6556887064485124</v>
      </c>
      <c r="T30">
        <f t="shared" si="9"/>
        <v>0.74492294114762947</v>
      </c>
      <c r="U30">
        <f t="shared" si="9"/>
        <v>0.82594655848223075</v>
      </c>
      <c r="V30">
        <f t="shared" si="9"/>
        <v>0.89189661391406283</v>
      </c>
      <c r="W30">
        <f t="shared" si="10"/>
        <v>0.9403973967871273</v>
      </c>
      <c r="X30">
        <f t="shared" si="10"/>
        <v>0.97084255119687224</v>
      </c>
      <c r="Y30">
        <f t="shared" si="10"/>
        <v>0.98739110637547434</v>
      </c>
      <c r="Z30">
        <f t="shared" si="10"/>
        <v>0.99530704631975331</v>
      </c>
      <c r="AA30">
        <f t="shared" si="10"/>
        <v>0.99855102309995047</v>
      </c>
      <c r="AB30">
        <f t="shared" si="10"/>
        <v>0.99964713890005641</v>
      </c>
    </row>
    <row r="31" spans="2:28" x14ac:dyDescent="0.25">
      <c r="B31">
        <f t="shared" si="4"/>
        <v>29</v>
      </c>
      <c r="C31">
        <f t="shared" si="8"/>
        <v>4.7599941934079126E-2</v>
      </c>
      <c r="D31">
        <f t="shared" si="8"/>
        <v>5.6319555771231156E-2</v>
      </c>
      <c r="E31">
        <f t="shared" si="8"/>
        <v>6.6794311329776535E-2</v>
      </c>
      <c r="F31">
        <f t="shared" si="8"/>
        <v>7.8912407844025312E-2</v>
      </c>
      <c r="G31">
        <f t="shared" si="8"/>
        <v>9.3093588697347851E-2</v>
      </c>
      <c r="H31">
        <f t="shared" si="8"/>
        <v>0.10980372668791705</v>
      </c>
      <c r="I31">
        <f t="shared" si="8"/>
        <v>0.12967573191996129</v>
      </c>
      <c r="J31">
        <f t="shared" si="8"/>
        <v>0.15286696862259008</v>
      </c>
      <c r="K31">
        <f t="shared" si="8"/>
        <v>0.1815910590513623</v>
      </c>
      <c r="L31">
        <f t="shared" si="8"/>
        <v>0.21629823212913146</v>
      </c>
      <c r="M31">
        <f t="shared" si="9"/>
        <v>0.2591406977521904</v>
      </c>
      <c r="N31">
        <f t="shared" si="9"/>
        <v>0.3106702671185152</v>
      </c>
      <c r="O31">
        <f t="shared" si="9"/>
        <v>0.3714632863607733</v>
      </c>
      <c r="P31">
        <f t="shared" si="9"/>
        <v>0.44251302920864621</v>
      </c>
      <c r="Q31">
        <f t="shared" si="9"/>
        <v>0.52367473142642762</v>
      </c>
      <c r="R31">
        <f t="shared" si="9"/>
        <v>0.61227402423240829</v>
      </c>
      <c r="S31">
        <f t="shared" si="9"/>
        <v>0.70267474889958781</v>
      </c>
      <c r="T31">
        <f t="shared" si="9"/>
        <v>0.78854767624931221</v>
      </c>
      <c r="U31">
        <f t="shared" si="9"/>
        <v>0.86212681570799055</v>
      </c>
      <c r="V31">
        <f t="shared" si="9"/>
        <v>0.91926597231615492</v>
      </c>
      <c r="W31">
        <f t="shared" si="10"/>
        <v>0.9582573179347168</v>
      </c>
      <c r="X31">
        <f t="shared" si="10"/>
        <v>0.98080073951820912</v>
      </c>
      <c r="Y31">
        <f t="shared" si="10"/>
        <v>0.99229932951737199</v>
      </c>
      <c r="Z31">
        <f t="shared" si="10"/>
        <v>0.99738918710069346</v>
      </c>
      <c r="AA31">
        <f t="shared" si="10"/>
        <v>0.99928374941529985</v>
      </c>
      <c r="AB31">
        <f t="shared" si="10"/>
        <v>0.99985051532815217</v>
      </c>
    </row>
    <row r="32" spans="2:28" x14ac:dyDescent="0.25">
      <c r="B32">
        <f t="shared" si="4"/>
        <v>30</v>
      </c>
      <c r="C32">
        <f t="shared" si="8"/>
        <v>5.2082913296289446E-2</v>
      </c>
      <c r="D32">
        <f t="shared" si="8"/>
        <v>6.1637347016397226E-2</v>
      </c>
      <c r="E32">
        <f t="shared" si="8"/>
        <v>7.3157357391928635E-2</v>
      </c>
      <c r="F32">
        <f t="shared" si="8"/>
        <v>8.6384978424481562E-2</v>
      </c>
      <c r="G32">
        <f t="shared" si="8"/>
        <v>0.10175748383556316</v>
      </c>
      <c r="H32">
        <f t="shared" si="8"/>
        <v>0.12000328592740739</v>
      </c>
      <c r="I32">
        <f t="shared" si="8"/>
        <v>0.14154415500485706</v>
      </c>
      <c r="J32">
        <f t="shared" si="8"/>
        <v>0.16751322287871218</v>
      </c>
      <c r="K32">
        <f t="shared" si="8"/>
        <v>0.19940431808107084</v>
      </c>
      <c r="L32">
        <f t="shared" si="8"/>
        <v>0.23817781193953369</v>
      </c>
      <c r="M32">
        <f t="shared" si="9"/>
        <v>0.28559889281616735</v>
      </c>
      <c r="N32">
        <f t="shared" si="9"/>
        <v>0.34177792297210963</v>
      </c>
      <c r="O32">
        <f t="shared" si="9"/>
        <v>0.40738700497442115</v>
      </c>
      <c r="P32">
        <f t="shared" si="9"/>
        <v>0.4836270723057019</v>
      </c>
      <c r="Q32">
        <f t="shared" si="9"/>
        <v>0.56936332729828787</v>
      </c>
      <c r="R32">
        <f t="shared" si="9"/>
        <v>0.65942544541114589</v>
      </c>
      <c r="S32">
        <f t="shared" si="9"/>
        <v>0.74829643072940077</v>
      </c>
      <c r="T32">
        <f t="shared" si="9"/>
        <v>0.82863244371081002</v>
      </c>
      <c r="U32">
        <f t="shared" si="9"/>
        <v>0.89386836822546978</v>
      </c>
      <c r="V32">
        <f t="shared" si="9"/>
        <v>0.94170499120789941</v>
      </c>
      <c r="W32">
        <f t="shared" si="10"/>
        <v>0.97161105777708112</v>
      </c>
      <c r="X32">
        <f t="shared" si="10"/>
        <v>0.98780115096855703</v>
      </c>
      <c r="Y32">
        <f t="shared" si="10"/>
        <v>0.99549958102111213</v>
      </c>
      <c r="Z32">
        <f t="shared" si="10"/>
        <v>0.99862584001339849</v>
      </c>
      <c r="AA32">
        <f t="shared" si="10"/>
        <v>0.99967043107068454</v>
      </c>
      <c r="AB32">
        <f t="shared" si="10"/>
        <v>0.99994249709482252</v>
      </c>
    </row>
    <row r="34" spans="2:28" ht="21" x14ac:dyDescent="0.35">
      <c r="B34" s="5" t="s">
        <v>14</v>
      </c>
    </row>
    <row r="35" spans="2:28" x14ac:dyDescent="0.25">
      <c r="C35">
        <v>30</v>
      </c>
      <c r="D35">
        <f>C35+2</f>
        <v>32</v>
      </c>
      <c r="E35">
        <f t="shared" ref="E35:AB35" si="11">D35+2</f>
        <v>34</v>
      </c>
      <c r="F35">
        <f t="shared" si="11"/>
        <v>36</v>
      </c>
      <c r="G35">
        <f t="shared" si="11"/>
        <v>38</v>
      </c>
      <c r="H35">
        <f t="shared" si="11"/>
        <v>40</v>
      </c>
      <c r="I35">
        <f t="shared" si="11"/>
        <v>42</v>
      </c>
      <c r="J35">
        <f t="shared" si="11"/>
        <v>44</v>
      </c>
      <c r="K35">
        <f t="shared" si="11"/>
        <v>46</v>
      </c>
      <c r="L35">
        <f t="shared" si="11"/>
        <v>48</v>
      </c>
      <c r="M35">
        <f t="shared" si="11"/>
        <v>50</v>
      </c>
      <c r="N35">
        <f t="shared" si="11"/>
        <v>52</v>
      </c>
      <c r="O35">
        <f t="shared" si="11"/>
        <v>54</v>
      </c>
      <c r="P35">
        <f t="shared" si="11"/>
        <v>56</v>
      </c>
      <c r="Q35">
        <f t="shared" si="11"/>
        <v>58</v>
      </c>
      <c r="R35">
        <f t="shared" si="11"/>
        <v>60</v>
      </c>
      <c r="S35">
        <f t="shared" si="11"/>
        <v>62</v>
      </c>
      <c r="T35">
        <f t="shared" si="11"/>
        <v>64</v>
      </c>
      <c r="U35">
        <f t="shared" si="11"/>
        <v>66</v>
      </c>
      <c r="V35">
        <f t="shared" si="11"/>
        <v>68</v>
      </c>
      <c r="W35">
        <f t="shared" si="11"/>
        <v>70</v>
      </c>
      <c r="X35">
        <f t="shared" si="11"/>
        <v>72</v>
      </c>
      <c r="Y35">
        <f t="shared" si="11"/>
        <v>74</v>
      </c>
      <c r="Z35">
        <f t="shared" si="11"/>
        <v>76</v>
      </c>
      <c r="AA35">
        <f t="shared" si="11"/>
        <v>78</v>
      </c>
      <c r="AB35">
        <f t="shared" si="11"/>
        <v>80</v>
      </c>
    </row>
    <row r="36" spans="2:28" x14ac:dyDescent="0.25">
      <c r="B36">
        <v>1</v>
      </c>
      <c r="C36">
        <f t="shared" ref="C36:L45" si="12">VLOOKUP(C$35+$B36/2,femaleTable,4,TRUE) * $B36</f>
        <v>4.2621588290153207E-4</v>
      </c>
      <c r="D36">
        <f t="shared" si="12"/>
        <v>5.0547968211912386E-4</v>
      </c>
      <c r="E36">
        <f t="shared" si="12"/>
        <v>5.9948425031894066E-4</v>
      </c>
      <c r="F36">
        <f t="shared" si="12"/>
        <v>7.1097094323124333E-4</v>
      </c>
      <c r="G36">
        <f t="shared" si="12"/>
        <v>8.4319092928662536E-4</v>
      </c>
      <c r="H36">
        <f t="shared" si="12"/>
        <v>1E-3</v>
      </c>
      <c r="I36">
        <f t="shared" si="12"/>
        <v>1.1859710123376694E-3</v>
      </c>
      <c r="J36">
        <f t="shared" si="12"/>
        <v>1.406527242105237E-3</v>
      </c>
      <c r="K36">
        <f t="shared" si="12"/>
        <v>1.6681005372000588E-3</v>
      </c>
      <c r="L36">
        <f t="shared" si="12"/>
        <v>1.9783188827841641E-3</v>
      </c>
      <c r="M36">
        <f t="shared" ref="M36:V45" si="13">VLOOKUP(M$35+$B36/2,femaleTable,4,TRUE) * $B36</f>
        <v>2.3462288481422627E-3</v>
      </c>
      <c r="N36">
        <f t="shared" si="13"/>
        <v>2.7825594022071239E-3</v>
      </c>
      <c r="O36">
        <f t="shared" si="13"/>
        <v>3.3000347911252841E-3</v>
      </c>
      <c r="P36">
        <f t="shared" si="13"/>
        <v>3.9137456019803845E-3</v>
      </c>
      <c r="Q36">
        <f t="shared" si="13"/>
        <v>4.6415888336127789E-3</v>
      </c>
      <c r="R36">
        <f t="shared" si="13"/>
        <v>5.5047898078549708E-3</v>
      </c>
      <c r="S36">
        <f t="shared" si="13"/>
        <v>6.5285211411278471E-3</v>
      </c>
      <c r="T36">
        <f t="shared" si="13"/>
        <v>7.7426368268112711E-3</v>
      </c>
      <c r="U36">
        <f t="shared" si="13"/>
        <v>9.1825428356562839E-3</v>
      </c>
      <c r="V36">
        <f t="shared" si="13"/>
        <v>1.1220184543019636E-2</v>
      </c>
      <c r="W36">
        <f t="shared" ref="W36:AB45" si="14">VLOOKUP(W$35+$B36/2,femaleTable,4,TRUE) * $B36</f>
        <v>1.4125375446227544E-2</v>
      </c>
      <c r="X36">
        <f t="shared" si="14"/>
        <v>1.7782794100389229E-2</v>
      </c>
      <c r="Y36">
        <f t="shared" si="14"/>
        <v>2.2387211385683396E-2</v>
      </c>
      <c r="Z36">
        <f t="shared" si="14"/>
        <v>2.8183829312644543E-2</v>
      </c>
      <c r="AA36">
        <f t="shared" si="14"/>
        <v>3.5481338923357558E-2</v>
      </c>
      <c r="AB36">
        <f t="shared" si="14"/>
        <v>4.466835921509632E-2</v>
      </c>
    </row>
    <row r="37" spans="2:28" x14ac:dyDescent="0.25">
      <c r="B37">
        <f>B36+1</f>
        <v>2</v>
      </c>
      <c r="C37">
        <f t="shared" si="12"/>
        <v>9.2831776672255568E-4</v>
      </c>
      <c r="D37">
        <f t="shared" si="12"/>
        <v>1.1009579615709937E-3</v>
      </c>
      <c r="E37">
        <f t="shared" si="12"/>
        <v>1.3057042282255691E-3</v>
      </c>
      <c r="F37">
        <f t="shared" si="12"/>
        <v>1.5485273653622535E-3</v>
      </c>
      <c r="G37">
        <f t="shared" si="12"/>
        <v>1.8365085671312568E-3</v>
      </c>
      <c r="H37">
        <f t="shared" si="12"/>
        <v>2.1780459245274593E-3</v>
      </c>
      <c r="I37">
        <f t="shared" si="12"/>
        <v>2.583099330029768E-3</v>
      </c>
      <c r="J37">
        <f t="shared" si="12"/>
        <v>3.0634809274041599E-3</v>
      </c>
      <c r="K37">
        <f t="shared" si="12"/>
        <v>3.6331995767506548E-3</v>
      </c>
      <c r="L37">
        <f t="shared" si="12"/>
        <v>4.3088693800637677E-3</v>
      </c>
      <c r="M37">
        <f t="shared" si="13"/>
        <v>5.1101941807050136E-3</v>
      </c>
      <c r="N37">
        <f t="shared" si="13"/>
        <v>6.0605421657327933E-3</v>
      </c>
      <c r="O37">
        <f t="shared" si="13"/>
        <v>7.1876273276092551E-3</v>
      </c>
      <c r="P37">
        <f t="shared" si="13"/>
        <v>8.5243176580306473E-3</v>
      </c>
      <c r="Q37">
        <f t="shared" si="13"/>
        <v>1.0109593642382479E-2</v>
      </c>
      <c r="R37">
        <f t="shared" si="13"/>
        <v>1.1989685006378821E-2</v>
      </c>
      <c r="S37">
        <f t="shared" si="13"/>
        <v>1.4219418864624869E-2</v>
      </c>
      <c r="T37">
        <f t="shared" si="13"/>
        <v>1.6863818585732517E-2</v>
      </c>
      <c r="U37">
        <f t="shared" si="13"/>
        <v>0.02</v>
      </c>
      <c r="V37">
        <f t="shared" si="13"/>
        <v>2.5178508235883346E-2</v>
      </c>
      <c r="W37">
        <f t="shared" si="14"/>
        <v>3.1697863849222276E-2</v>
      </c>
      <c r="X37">
        <f t="shared" si="14"/>
        <v>3.9905246299377597E-2</v>
      </c>
      <c r="Y37">
        <f t="shared" si="14"/>
        <v>5.023772863019161E-2</v>
      </c>
      <c r="Z37">
        <f t="shared" si="14"/>
        <v>6.3245553203367597E-2</v>
      </c>
      <c r="AA37">
        <f t="shared" si="14"/>
        <v>7.9621434110699454E-2</v>
      </c>
      <c r="AB37">
        <f t="shared" si="14"/>
        <v>0.10023744672545445</v>
      </c>
    </row>
    <row r="38" spans="2:28" x14ac:dyDescent="0.25">
      <c r="B38">
        <f t="shared" ref="B38:B61" si="15">B37+1</f>
        <v>3</v>
      </c>
      <c r="C38">
        <f t="shared" si="12"/>
        <v>1.3924766500838335E-3</v>
      </c>
      <c r="D38">
        <f t="shared" si="12"/>
        <v>1.6514369423564906E-3</v>
      </c>
      <c r="E38">
        <f t="shared" si="12"/>
        <v>1.9585563423383536E-3</v>
      </c>
      <c r="F38">
        <f t="shared" si="12"/>
        <v>2.3227910480433803E-3</v>
      </c>
      <c r="G38">
        <f t="shared" si="12"/>
        <v>2.7547628506968853E-3</v>
      </c>
      <c r="H38">
        <f t="shared" si="12"/>
        <v>3.2670688867911888E-3</v>
      </c>
      <c r="I38">
        <f t="shared" si="12"/>
        <v>3.8746489950446522E-3</v>
      </c>
      <c r="J38">
        <f t="shared" si="12"/>
        <v>4.5952213911062394E-3</v>
      </c>
      <c r="K38">
        <f t="shared" si="12"/>
        <v>5.4497993651259824E-3</v>
      </c>
      <c r="L38">
        <f t="shared" si="12"/>
        <v>6.4633040700956511E-3</v>
      </c>
      <c r="M38">
        <f t="shared" si="13"/>
        <v>7.6652912710575205E-3</v>
      </c>
      <c r="N38">
        <f t="shared" si="13"/>
        <v>9.0908132485991895E-3</v>
      </c>
      <c r="O38">
        <f t="shared" si="13"/>
        <v>1.0781440991413883E-2</v>
      </c>
      <c r="P38">
        <f t="shared" si="13"/>
        <v>1.2786476487045971E-2</v>
      </c>
      <c r="Q38">
        <f t="shared" si="13"/>
        <v>1.5164390463573717E-2</v>
      </c>
      <c r="R38">
        <f t="shared" si="13"/>
        <v>1.7984527509568232E-2</v>
      </c>
      <c r="S38">
        <f t="shared" si="13"/>
        <v>2.1329128296937304E-2</v>
      </c>
      <c r="T38">
        <f t="shared" si="13"/>
        <v>2.5295727878598774E-2</v>
      </c>
      <c r="U38">
        <f t="shared" si="13"/>
        <v>0.03</v>
      </c>
      <c r="V38">
        <f t="shared" si="13"/>
        <v>3.7767762353825021E-2</v>
      </c>
      <c r="W38">
        <f t="shared" si="14"/>
        <v>4.7546795773833417E-2</v>
      </c>
      <c r="X38">
        <f t="shared" si="14"/>
        <v>5.9857869449066396E-2</v>
      </c>
      <c r="Y38">
        <f t="shared" si="14"/>
        <v>7.5356592945287418E-2</v>
      </c>
      <c r="Z38">
        <f t="shared" si="14"/>
        <v>9.4868329805051388E-2</v>
      </c>
      <c r="AA38">
        <f t="shared" si="14"/>
        <v>0.11943215116604919</v>
      </c>
      <c r="AB38">
        <f t="shared" si="14"/>
        <v>0.1503561700881817</v>
      </c>
    </row>
    <row r="39" spans="2:28" x14ac:dyDescent="0.25">
      <c r="B39">
        <f t="shared" si="15"/>
        <v>4</v>
      </c>
      <c r="C39">
        <f t="shared" si="12"/>
        <v>2.0219187284764954E-3</v>
      </c>
      <c r="D39">
        <f t="shared" si="12"/>
        <v>2.3979370012757626E-3</v>
      </c>
      <c r="E39">
        <f t="shared" si="12"/>
        <v>2.8438837729249733E-3</v>
      </c>
      <c r="F39">
        <f t="shared" si="12"/>
        <v>3.3727637171465014E-3</v>
      </c>
      <c r="G39">
        <f t="shared" si="12"/>
        <v>4.0000000000000001E-3</v>
      </c>
      <c r="H39">
        <f t="shared" si="12"/>
        <v>4.7438840493506775E-3</v>
      </c>
      <c r="I39">
        <f t="shared" si="12"/>
        <v>5.6261089684209479E-3</v>
      </c>
      <c r="J39">
        <f t="shared" si="12"/>
        <v>6.6724021488002352E-3</v>
      </c>
      <c r="K39">
        <f t="shared" si="12"/>
        <v>7.9132755311366564E-3</v>
      </c>
      <c r="L39">
        <f t="shared" si="12"/>
        <v>9.3849153925690508E-3</v>
      </c>
      <c r="M39">
        <f t="shared" si="13"/>
        <v>1.1130237608828496E-2</v>
      </c>
      <c r="N39">
        <f t="shared" si="13"/>
        <v>1.3200139164501136E-2</v>
      </c>
      <c r="O39">
        <f t="shared" si="13"/>
        <v>1.5654982407921538E-2</v>
      </c>
      <c r="P39">
        <f t="shared" si="13"/>
        <v>1.8566355334451116E-2</v>
      </c>
      <c r="Q39">
        <f t="shared" si="13"/>
        <v>2.2019159231419883E-2</v>
      </c>
      <c r="R39">
        <f t="shared" si="13"/>
        <v>2.6114084564511388E-2</v>
      </c>
      <c r="S39">
        <f t="shared" si="13"/>
        <v>3.0970547307245085E-2</v>
      </c>
      <c r="T39">
        <f t="shared" si="13"/>
        <v>3.6730171342625136E-2</v>
      </c>
      <c r="U39">
        <f t="shared" si="13"/>
        <v>4.4880738172078542E-2</v>
      </c>
      <c r="V39">
        <f t="shared" si="13"/>
        <v>5.6501501784910174E-2</v>
      </c>
      <c r="W39">
        <f t="shared" si="14"/>
        <v>7.1131176401556917E-2</v>
      </c>
      <c r="X39">
        <f t="shared" si="14"/>
        <v>8.9548845542733582E-2</v>
      </c>
      <c r="Y39">
        <f t="shared" si="14"/>
        <v>0.11273531725057817</v>
      </c>
      <c r="Z39">
        <f t="shared" si="14"/>
        <v>0.14192535569343023</v>
      </c>
      <c r="AA39">
        <f t="shared" si="14"/>
        <v>0.17867343686038528</v>
      </c>
      <c r="AB39">
        <f t="shared" si="14"/>
        <v>0.22493653007613967</v>
      </c>
    </row>
    <row r="40" spans="2:28" x14ac:dyDescent="0.25">
      <c r="B40">
        <f t="shared" si="15"/>
        <v>5</v>
      </c>
      <c r="C40">
        <f t="shared" si="12"/>
        <v>2.5273984105956193E-3</v>
      </c>
      <c r="D40">
        <f t="shared" si="12"/>
        <v>2.9974212515947035E-3</v>
      </c>
      <c r="E40">
        <f t="shared" si="12"/>
        <v>3.5548547161562164E-3</v>
      </c>
      <c r="F40">
        <f t="shared" si="12"/>
        <v>4.2159546464331267E-3</v>
      </c>
      <c r="G40">
        <f t="shared" si="12"/>
        <v>5.0000000000000001E-3</v>
      </c>
      <c r="H40">
        <f t="shared" si="12"/>
        <v>5.9298550616883466E-3</v>
      </c>
      <c r="I40">
        <f t="shared" si="12"/>
        <v>7.0326362105261851E-3</v>
      </c>
      <c r="J40">
        <f t="shared" si="12"/>
        <v>8.3405026860002944E-3</v>
      </c>
      <c r="K40">
        <f t="shared" si="12"/>
        <v>9.8915944139208213E-3</v>
      </c>
      <c r="L40">
        <f t="shared" si="12"/>
        <v>1.1731144240711314E-2</v>
      </c>
      <c r="M40">
        <f t="shared" si="13"/>
        <v>1.391279701103562E-2</v>
      </c>
      <c r="N40">
        <f t="shared" si="13"/>
        <v>1.6500173955626422E-2</v>
      </c>
      <c r="O40">
        <f t="shared" si="13"/>
        <v>1.9568728009901924E-2</v>
      </c>
      <c r="P40">
        <f t="shared" si="13"/>
        <v>2.3207944168063894E-2</v>
      </c>
      <c r="Q40">
        <f t="shared" si="13"/>
        <v>2.7523949039274853E-2</v>
      </c>
      <c r="R40">
        <f t="shared" si="13"/>
        <v>3.2642605705639233E-2</v>
      </c>
      <c r="S40">
        <f t="shared" si="13"/>
        <v>3.8713184134056354E-2</v>
      </c>
      <c r="T40">
        <f t="shared" si="13"/>
        <v>4.5912714178281418E-2</v>
      </c>
      <c r="U40">
        <f t="shared" si="13"/>
        <v>5.610092271509818E-2</v>
      </c>
      <c r="V40">
        <f t="shared" si="13"/>
        <v>7.0626877231137725E-2</v>
      </c>
      <c r="W40">
        <f t="shared" si="14"/>
        <v>8.8913970501946146E-2</v>
      </c>
      <c r="X40">
        <f t="shared" si="14"/>
        <v>0.11193605692841697</v>
      </c>
      <c r="Y40">
        <f t="shared" si="14"/>
        <v>0.14091914656322271</v>
      </c>
      <c r="Z40">
        <f t="shared" si="14"/>
        <v>0.17740669461678779</v>
      </c>
      <c r="AA40">
        <f t="shared" si="14"/>
        <v>0.2233417960754816</v>
      </c>
      <c r="AB40">
        <f t="shared" si="14"/>
        <v>0.28117066259517459</v>
      </c>
    </row>
    <row r="41" spans="2:28" x14ac:dyDescent="0.25">
      <c r="B41">
        <f t="shared" si="15"/>
        <v>6</v>
      </c>
      <c r="C41">
        <f t="shared" si="12"/>
        <v>3.3028738847129813E-3</v>
      </c>
      <c r="D41">
        <f t="shared" si="12"/>
        <v>3.9171126846767072E-3</v>
      </c>
      <c r="E41">
        <f t="shared" si="12"/>
        <v>4.6455820960867606E-3</v>
      </c>
      <c r="F41">
        <f t="shared" si="12"/>
        <v>5.5095257013937707E-3</v>
      </c>
      <c r="G41">
        <f t="shared" si="12"/>
        <v>6.5341377735823776E-3</v>
      </c>
      <c r="H41">
        <f t="shared" si="12"/>
        <v>7.7492979900893044E-3</v>
      </c>
      <c r="I41">
        <f t="shared" si="12"/>
        <v>9.1904427822124789E-3</v>
      </c>
      <c r="J41">
        <f t="shared" si="12"/>
        <v>1.0899598730251965E-2</v>
      </c>
      <c r="K41">
        <f t="shared" si="12"/>
        <v>1.2926608140191302E-2</v>
      </c>
      <c r="L41">
        <f t="shared" si="12"/>
        <v>1.5330582542115041E-2</v>
      </c>
      <c r="M41">
        <f t="shared" si="13"/>
        <v>1.8181626497198379E-2</v>
      </c>
      <c r="N41">
        <f t="shared" si="13"/>
        <v>2.1562881982827766E-2</v>
      </c>
      <c r="O41">
        <f t="shared" si="13"/>
        <v>2.5572952974091942E-2</v>
      </c>
      <c r="P41">
        <f t="shared" si="13"/>
        <v>3.0328780927147435E-2</v>
      </c>
      <c r="Q41">
        <f t="shared" si="13"/>
        <v>3.5969055019136463E-2</v>
      </c>
      <c r="R41">
        <f t="shared" si="13"/>
        <v>4.2658256593874608E-2</v>
      </c>
      <c r="S41">
        <f t="shared" si="13"/>
        <v>5.0591455757197548E-2</v>
      </c>
      <c r="T41">
        <f t="shared" si="13"/>
        <v>0.06</v>
      </c>
      <c r="U41">
        <f t="shared" si="13"/>
        <v>7.5535524707650042E-2</v>
      </c>
      <c r="V41">
        <f t="shared" si="13"/>
        <v>9.5093591547666834E-2</v>
      </c>
      <c r="W41">
        <f t="shared" si="14"/>
        <v>0.11971573889813279</v>
      </c>
      <c r="X41">
        <f t="shared" si="14"/>
        <v>0.15071318589057484</v>
      </c>
      <c r="Y41">
        <f t="shared" si="14"/>
        <v>0.18973665961010278</v>
      </c>
      <c r="Z41">
        <f t="shared" si="14"/>
        <v>0.23886430233209838</v>
      </c>
      <c r="AA41">
        <f t="shared" si="14"/>
        <v>0.30071234017636339</v>
      </c>
      <c r="AB41">
        <f t="shared" si="14"/>
        <v>0.37857440668811604</v>
      </c>
    </row>
    <row r="42" spans="2:28" x14ac:dyDescent="0.25">
      <c r="B42">
        <f t="shared" si="15"/>
        <v>7</v>
      </c>
      <c r="C42">
        <f t="shared" si="12"/>
        <v>3.853352865498478E-3</v>
      </c>
      <c r="D42">
        <f t="shared" si="12"/>
        <v>4.5699647987894922E-3</v>
      </c>
      <c r="E42">
        <f t="shared" si="12"/>
        <v>5.4198457787678874E-3</v>
      </c>
      <c r="F42">
        <f t="shared" si="12"/>
        <v>6.4277799849593985E-3</v>
      </c>
      <c r="G42">
        <f t="shared" si="12"/>
        <v>7.6231607358461075E-3</v>
      </c>
      <c r="H42">
        <f t="shared" si="12"/>
        <v>9.0408476551041873E-3</v>
      </c>
      <c r="I42">
        <f t="shared" si="12"/>
        <v>1.0722183245914559E-2</v>
      </c>
      <c r="J42">
        <f t="shared" si="12"/>
        <v>1.2716198518627292E-2</v>
      </c>
      <c r="K42">
        <f t="shared" si="12"/>
        <v>1.5081042830223186E-2</v>
      </c>
      <c r="L42">
        <f t="shared" si="12"/>
        <v>1.7885679632467549E-2</v>
      </c>
      <c r="M42">
        <f t="shared" si="13"/>
        <v>2.1211897580064778E-2</v>
      </c>
      <c r="N42">
        <f t="shared" si="13"/>
        <v>2.5156695646632393E-2</v>
      </c>
      <c r="O42">
        <f t="shared" si="13"/>
        <v>2.9835111803107266E-2</v>
      </c>
      <c r="P42">
        <f t="shared" si="13"/>
        <v>3.5383577748338675E-2</v>
      </c>
      <c r="Q42">
        <f t="shared" si="13"/>
        <v>4.1963897522325877E-2</v>
      </c>
      <c r="R42">
        <f t="shared" si="13"/>
        <v>4.9767966026187042E-2</v>
      </c>
      <c r="S42">
        <f t="shared" si="13"/>
        <v>5.9023365050063809E-2</v>
      </c>
      <c r="T42">
        <f t="shared" si="13"/>
        <v>7.0000000000000007E-2</v>
      </c>
      <c r="U42">
        <f t="shared" si="13"/>
        <v>8.8124778825591707E-2</v>
      </c>
      <c r="V42">
        <f t="shared" si="13"/>
        <v>0.11094252347227797</v>
      </c>
      <c r="W42">
        <f t="shared" si="14"/>
        <v>0.1396683620478216</v>
      </c>
      <c r="X42">
        <f t="shared" si="14"/>
        <v>0.17583205020567064</v>
      </c>
      <c r="Y42">
        <f t="shared" si="14"/>
        <v>0.22135943621178658</v>
      </c>
      <c r="Z42">
        <f t="shared" si="14"/>
        <v>0.2786750193874481</v>
      </c>
      <c r="AA42">
        <f t="shared" si="14"/>
        <v>0.3508310635390906</v>
      </c>
      <c r="AB42">
        <f t="shared" si="14"/>
        <v>0.4416701411361354</v>
      </c>
    </row>
    <row r="43" spans="2:28" x14ac:dyDescent="0.25">
      <c r="B43">
        <f t="shared" si="15"/>
        <v>8</v>
      </c>
      <c r="C43">
        <f t="shared" si="12"/>
        <v>4.7958740025515253E-3</v>
      </c>
      <c r="D43">
        <f t="shared" si="12"/>
        <v>5.6877675458499467E-3</v>
      </c>
      <c r="E43">
        <f t="shared" si="12"/>
        <v>6.7455274342930029E-3</v>
      </c>
      <c r="F43">
        <f t="shared" si="12"/>
        <v>8.0000000000000002E-3</v>
      </c>
      <c r="G43">
        <f t="shared" si="12"/>
        <v>9.487768098701355E-3</v>
      </c>
      <c r="H43">
        <f t="shared" si="12"/>
        <v>1.1252217936841896E-2</v>
      </c>
      <c r="I43">
        <f t="shared" si="12"/>
        <v>1.334480429760047E-2</v>
      </c>
      <c r="J43">
        <f t="shared" si="12"/>
        <v>1.5826551062273313E-2</v>
      </c>
      <c r="K43">
        <f t="shared" si="12"/>
        <v>1.8769830785138102E-2</v>
      </c>
      <c r="L43">
        <f t="shared" si="12"/>
        <v>2.2260475217656991E-2</v>
      </c>
      <c r="M43">
        <f t="shared" si="13"/>
        <v>2.6400278329002273E-2</v>
      </c>
      <c r="N43">
        <f t="shared" si="13"/>
        <v>3.1309964815843076E-2</v>
      </c>
      <c r="O43">
        <f t="shared" si="13"/>
        <v>3.7132710668902232E-2</v>
      </c>
      <c r="P43">
        <f t="shared" si="13"/>
        <v>4.4038318462839766E-2</v>
      </c>
      <c r="Q43">
        <f t="shared" si="13"/>
        <v>5.2228169129022776E-2</v>
      </c>
      <c r="R43">
        <f t="shared" si="13"/>
        <v>6.1941094614490169E-2</v>
      </c>
      <c r="S43">
        <f t="shared" si="13"/>
        <v>7.3460342685250271E-2</v>
      </c>
      <c r="T43">
        <f t="shared" si="13"/>
        <v>8.9761476344157085E-2</v>
      </c>
      <c r="U43">
        <f t="shared" si="13"/>
        <v>0.11300300356982035</v>
      </c>
      <c r="V43">
        <f t="shared" si="13"/>
        <v>0.14226235280311383</v>
      </c>
      <c r="W43">
        <f t="shared" si="14"/>
        <v>0.17909769108546716</v>
      </c>
      <c r="X43">
        <f t="shared" si="14"/>
        <v>0.22547063450115634</v>
      </c>
      <c r="Y43">
        <f t="shared" si="14"/>
        <v>0.28385071138686047</v>
      </c>
      <c r="Z43">
        <f t="shared" si="14"/>
        <v>0.35734687372077056</v>
      </c>
      <c r="AA43">
        <f t="shared" si="14"/>
        <v>0.44987306015227935</v>
      </c>
      <c r="AB43">
        <f t="shared" si="14"/>
        <v>0.56635662750731042</v>
      </c>
    </row>
    <row r="44" spans="2:28" x14ac:dyDescent="0.25">
      <c r="B44">
        <f t="shared" si="15"/>
        <v>9</v>
      </c>
      <c r="C44">
        <f t="shared" si="12"/>
        <v>5.3953582528704662E-3</v>
      </c>
      <c r="D44">
        <f t="shared" si="12"/>
        <v>6.3987384890811898E-3</v>
      </c>
      <c r="E44">
        <f t="shared" si="12"/>
        <v>7.5887183635796286E-3</v>
      </c>
      <c r="F44">
        <f t="shared" si="12"/>
        <v>9.0000000000000011E-3</v>
      </c>
      <c r="G44">
        <f t="shared" si="12"/>
        <v>1.0673739111039025E-2</v>
      </c>
      <c r="H44">
        <f t="shared" si="12"/>
        <v>1.2658745178947132E-2</v>
      </c>
      <c r="I44">
        <f t="shared" si="12"/>
        <v>1.501290483480053E-2</v>
      </c>
      <c r="J44">
        <f t="shared" si="12"/>
        <v>1.7804869945057478E-2</v>
      </c>
      <c r="K44">
        <f t="shared" si="12"/>
        <v>2.1116059633280365E-2</v>
      </c>
      <c r="L44">
        <f t="shared" si="12"/>
        <v>2.5043034619864117E-2</v>
      </c>
      <c r="M44">
        <f t="shared" si="13"/>
        <v>2.9700313120127556E-2</v>
      </c>
      <c r="N44">
        <f t="shared" si="13"/>
        <v>3.5223710417823462E-2</v>
      </c>
      <c r="O44">
        <f t="shared" si="13"/>
        <v>4.177429950251501E-2</v>
      </c>
      <c r="P44">
        <f t="shared" si="13"/>
        <v>4.954310827069474E-2</v>
      </c>
      <c r="Q44">
        <f t="shared" si="13"/>
        <v>5.8756690270150624E-2</v>
      </c>
      <c r="R44">
        <f t="shared" si="13"/>
        <v>6.9683731441301439E-2</v>
      </c>
      <c r="S44">
        <f t="shared" si="13"/>
        <v>8.2642885520906553E-2</v>
      </c>
      <c r="T44">
        <f t="shared" si="13"/>
        <v>0.10098166088717672</v>
      </c>
      <c r="U44">
        <f t="shared" si="13"/>
        <v>0.1271283790160479</v>
      </c>
      <c r="V44">
        <f t="shared" si="13"/>
        <v>0.16004514690350308</v>
      </c>
      <c r="W44">
        <f t="shared" si="14"/>
        <v>0.20148490247115056</v>
      </c>
      <c r="X44">
        <f t="shared" si="14"/>
        <v>0.25365446381380086</v>
      </c>
      <c r="Y44">
        <f t="shared" si="14"/>
        <v>0.31933205031021805</v>
      </c>
      <c r="Z44">
        <f t="shared" si="14"/>
        <v>0.40201523293586688</v>
      </c>
      <c r="AA44">
        <f t="shared" si="14"/>
        <v>0.50610719267131432</v>
      </c>
      <c r="AB44">
        <f t="shared" si="14"/>
        <v>0.63715120594572427</v>
      </c>
    </row>
    <row r="45" spans="2:28" x14ac:dyDescent="0.25">
      <c r="B45">
        <f t="shared" si="15"/>
        <v>10</v>
      </c>
      <c r="C45">
        <f t="shared" si="12"/>
        <v>6.5285211411278453E-3</v>
      </c>
      <c r="D45">
        <f t="shared" si="12"/>
        <v>7.7426368268112677E-3</v>
      </c>
      <c r="E45">
        <f t="shared" si="12"/>
        <v>9.1825428356562839E-3</v>
      </c>
      <c r="F45">
        <f t="shared" si="12"/>
        <v>1.0890229622637297E-2</v>
      </c>
      <c r="G45">
        <f t="shared" si="12"/>
        <v>1.291549665014884E-2</v>
      </c>
      <c r="H45">
        <f t="shared" si="12"/>
        <v>1.53174046370208E-2</v>
      </c>
      <c r="I45">
        <f t="shared" si="12"/>
        <v>1.8165997883753275E-2</v>
      </c>
      <c r="J45">
        <f t="shared" si="12"/>
        <v>2.1544346900318839E-2</v>
      </c>
      <c r="K45">
        <f t="shared" si="12"/>
        <v>2.5550970903525067E-2</v>
      </c>
      <c r="L45">
        <f t="shared" si="12"/>
        <v>3.0302710828663967E-2</v>
      </c>
      <c r="M45">
        <f t="shared" si="13"/>
        <v>3.5938136638046278E-2</v>
      </c>
      <c r="N45">
        <f t="shared" si="13"/>
        <v>4.2621588290153237E-2</v>
      </c>
      <c r="O45">
        <f t="shared" si="13"/>
        <v>5.0547968211912396E-2</v>
      </c>
      <c r="P45">
        <f t="shared" si="13"/>
        <v>5.9948425031894105E-2</v>
      </c>
      <c r="Q45">
        <f t="shared" si="13"/>
        <v>7.1097094323124346E-2</v>
      </c>
      <c r="R45">
        <f t="shared" si="13"/>
        <v>8.431909292866259E-2</v>
      </c>
      <c r="S45">
        <f t="shared" si="13"/>
        <v>0.1</v>
      </c>
      <c r="T45">
        <f t="shared" si="13"/>
        <v>0.12589254117941673</v>
      </c>
      <c r="U45">
        <f t="shared" si="13"/>
        <v>0.15848931924611137</v>
      </c>
      <c r="V45">
        <f t="shared" si="13"/>
        <v>0.19952623149688797</v>
      </c>
      <c r="W45">
        <f t="shared" si="14"/>
        <v>0.25118864315095807</v>
      </c>
      <c r="X45">
        <f t="shared" si="14"/>
        <v>0.316227766016838</v>
      </c>
      <c r="Y45">
        <f t="shared" si="14"/>
        <v>0.39810717055349726</v>
      </c>
      <c r="Z45">
        <f t="shared" si="14"/>
        <v>0.50118723362727224</v>
      </c>
      <c r="AA45">
        <f t="shared" si="14"/>
        <v>0.63095734448019347</v>
      </c>
      <c r="AB45">
        <f t="shared" si="14"/>
        <v>0.79432823472428182</v>
      </c>
    </row>
    <row r="46" spans="2:28" x14ac:dyDescent="0.25">
      <c r="B46">
        <f t="shared" si="15"/>
        <v>11</v>
      </c>
      <c r="C46">
        <f t="shared" ref="C46:L55" si="16">VLOOKUP(C$35+$B46/2,femaleTable,4,TRUE) * $B46</f>
        <v>7.1813732552406303E-3</v>
      </c>
      <c r="D46">
        <f t="shared" si="16"/>
        <v>8.5169005094923936E-3</v>
      </c>
      <c r="E46">
        <f t="shared" si="16"/>
        <v>1.0100797119221912E-2</v>
      </c>
      <c r="F46">
        <f t="shared" si="16"/>
        <v>1.1979252584901026E-2</v>
      </c>
      <c r="G46">
        <f t="shared" si="16"/>
        <v>1.4207046315163724E-2</v>
      </c>
      <c r="H46">
        <f t="shared" si="16"/>
        <v>1.6849145100722881E-2</v>
      </c>
      <c r="I46">
        <f t="shared" si="16"/>
        <v>1.9982597672128601E-2</v>
      </c>
      <c r="J46">
        <f t="shared" si="16"/>
        <v>2.3698781590350722E-2</v>
      </c>
      <c r="K46">
        <f t="shared" si="16"/>
        <v>2.8106067993877576E-2</v>
      </c>
      <c r="L46">
        <f t="shared" si="16"/>
        <v>3.3332981911530363E-2</v>
      </c>
      <c r="M46">
        <f t="shared" ref="M46:V55" si="17">VLOOKUP(M$35+$B46/2,femaleTable,4,TRUE) * $B46</f>
        <v>3.9531950301850902E-2</v>
      </c>
      <c r="N46">
        <f t="shared" si="17"/>
        <v>4.688374711916856E-2</v>
      </c>
      <c r="O46">
        <f t="shared" si="17"/>
        <v>5.5602765033103636E-2</v>
      </c>
      <c r="P46">
        <f t="shared" si="17"/>
        <v>6.5943267535083519E-2</v>
      </c>
      <c r="Q46">
        <f t="shared" si="17"/>
        <v>7.8206803755436788E-2</v>
      </c>
      <c r="R46">
        <f t="shared" si="17"/>
        <v>9.275100222152885E-2</v>
      </c>
      <c r="S46">
        <f t="shared" si="17"/>
        <v>0.11</v>
      </c>
      <c r="T46">
        <f t="shared" si="17"/>
        <v>0.13848179529735841</v>
      </c>
      <c r="U46">
        <f t="shared" si="17"/>
        <v>0.17433825117072252</v>
      </c>
      <c r="V46">
        <f t="shared" si="17"/>
        <v>0.21947885464657679</v>
      </c>
      <c r="W46">
        <f t="shared" ref="W46:AB55" si="18">VLOOKUP(W$35+$B46/2,femaleTable,4,TRUE) * $B46</f>
        <v>0.27630750746605387</v>
      </c>
      <c r="X46">
        <f t="shared" si="18"/>
        <v>0.34785054261852177</v>
      </c>
      <c r="Y46">
        <f t="shared" si="18"/>
        <v>0.43791788760884698</v>
      </c>
      <c r="Z46">
        <f t="shared" si="18"/>
        <v>0.55130595698999951</v>
      </c>
      <c r="AA46">
        <f t="shared" si="18"/>
        <v>0.69405307892821277</v>
      </c>
      <c r="AB46">
        <f t="shared" si="18"/>
        <v>0.87376105819671002</v>
      </c>
    </row>
    <row r="47" spans="2:28" x14ac:dyDescent="0.25">
      <c r="B47">
        <f t="shared" si="15"/>
        <v>12</v>
      </c>
      <c r="C47">
        <f t="shared" si="16"/>
        <v>8.5316513187749209E-3</v>
      </c>
      <c r="D47">
        <f t="shared" si="16"/>
        <v>1.0118291151439505E-2</v>
      </c>
      <c r="E47">
        <f t="shared" si="16"/>
        <v>1.2E-2</v>
      </c>
      <c r="F47">
        <f t="shared" si="16"/>
        <v>1.4231652148052033E-2</v>
      </c>
      <c r="G47">
        <f t="shared" si="16"/>
        <v>1.6878326905262843E-2</v>
      </c>
      <c r="H47">
        <f t="shared" si="16"/>
        <v>2.0017206446400704E-2</v>
      </c>
      <c r="I47">
        <f t="shared" si="16"/>
        <v>2.3739826593409969E-2</v>
      </c>
      <c r="J47">
        <f t="shared" si="16"/>
        <v>2.8154746177707152E-2</v>
      </c>
      <c r="K47">
        <f t="shared" si="16"/>
        <v>3.3390712826485487E-2</v>
      </c>
      <c r="L47">
        <f t="shared" si="16"/>
        <v>3.9600417493503411E-2</v>
      </c>
      <c r="M47">
        <f t="shared" si="17"/>
        <v>4.6964947223764611E-2</v>
      </c>
      <c r="N47">
        <f t="shared" si="17"/>
        <v>5.5699066003353351E-2</v>
      </c>
      <c r="O47">
        <f t="shared" si="17"/>
        <v>6.6057477694259653E-2</v>
      </c>
      <c r="P47">
        <f t="shared" si="17"/>
        <v>7.8342253693534161E-2</v>
      </c>
      <c r="Q47">
        <f t="shared" si="17"/>
        <v>9.2911641921735261E-2</v>
      </c>
      <c r="R47">
        <f t="shared" si="17"/>
        <v>0.11019051402787541</v>
      </c>
      <c r="S47">
        <f t="shared" si="17"/>
        <v>0.13464221451623562</v>
      </c>
      <c r="T47">
        <f t="shared" si="17"/>
        <v>0.16950450535473052</v>
      </c>
      <c r="U47">
        <f t="shared" si="17"/>
        <v>0.21339352920467075</v>
      </c>
      <c r="V47">
        <f t="shared" si="17"/>
        <v>0.26864653662820076</v>
      </c>
      <c r="W47">
        <f t="shared" si="18"/>
        <v>0.33820595175173451</v>
      </c>
      <c r="X47">
        <f t="shared" si="18"/>
        <v>0.4257760670802907</v>
      </c>
      <c r="Y47">
        <f t="shared" si="18"/>
        <v>0.53602031058115585</v>
      </c>
      <c r="Z47">
        <f t="shared" si="18"/>
        <v>0.67480959022841902</v>
      </c>
      <c r="AA47">
        <f t="shared" si="18"/>
        <v>0.84953494126096563</v>
      </c>
      <c r="AB47">
        <f t="shared" si="18"/>
        <v>1.0695011257604949</v>
      </c>
    </row>
    <row r="48" spans="2:28" x14ac:dyDescent="0.25">
      <c r="B48">
        <f t="shared" si="15"/>
        <v>13</v>
      </c>
      <c r="C48">
        <f t="shared" si="16"/>
        <v>9.242622262006164E-3</v>
      </c>
      <c r="D48">
        <f t="shared" si="16"/>
        <v>1.096148208072613E-2</v>
      </c>
      <c r="E48">
        <f t="shared" si="16"/>
        <v>1.3000000000000001E-2</v>
      </c>
      <c r="F48">
        <f t="shared" si="16"/>
        <v>1.5417623160389702E-2</v>
      </c>
      <c r="G48">
        <f t="shared" si="16"/>
        <v>1.8284854147368079E-2</v>
      </c>
      <c r="H48">
        <f t="shared" si="16"/>
        <v>2.1685306983600765E-2</v>
      </c>
      <c r="I48">
        <f t="shared" si="16"/>
        <v>2.5718145476194134E-2</v>
      </c>
      <c r="J48">
        <f t="shared" si="16"/>
        <v>3.0500975025849416E-2</v>
      </c>
      <c r="K48">
        <f t="shared" si="16"/>
        <v>3.6173272228692613E-2</v>
      </c>
      <c r="L48">
        <f t="shared" si="16"/>
        <v>4.2900452284628694E-2</v>
      </c>
      <c r="M48">
        <f t="shared" si="17"/>
        <v>5.0878692825744996E-2</v>
      </c>
      <c r="N48">
        <f t="shared" si="17"/>
        <v>6.0340654836966129E-2</v>
      </c>
      <c r="O48">
        <f t="shared" si="17"/>
        <v>7.1562267502114627E-2</v>
      </c>
      <c r="P48">
        <f t="shared" si="17"/>
        <v>8.4870774834662016E-2</v>
      </c>
      <c r="Q48">
        <f t="shared" si="17"/>
        <v>0.10065427874854653</v>
      </c>
      <c r="R48">
        <f t="shared" si="17"/>
        <v>0.1193730568635317</v>
      </c>
      <c r="S48">
        <f t="shared" si="17"/>
        <v>0.14586239905925527</v>
      </c>
      <c r="T48">
        <f t="shared" si="17"/>
        <v>0.18362988080095807</v>
      </c>
      <c r="U48">
        <f t="shared" si="17"/>
        <v>0.23117632330505999</v>
      </c>
      <c r="V48">
        <f t="shared" si="17"/>
        <v>0.29103374801388415</v>
      </c>
      <c r="W48">
        <f t="shared" si="18"/>
        <v>0.36638978106437903</v>
      </c>
      <c r="X48">
        <f t="shared" si="18"/>
        <v>0.46125740600364828</v>
      </c>
      <c r="Y48">
        <f t="shared" si="18"/>
        <v>0.58068866979625211</v>
      </c>
      <c r="Z48">
        <f t="shared" si="18"/>
        <v>0.73104372274745399</v>
      </c>
      <c r="AA48">
        <f t="shared" si="18"/>
        <v>0.92032951969937948</v>
      </c>
      <c r="AB48">
        <f t="shared" si="18"/>
        <v>1.1586262195738695</v>
      </c>
    </row>
    <row r="49" spans="2:28" x14ac:dyDescent="0.25">
      <c r="B49">
        <f t="shared" si="15"/>
        <v>14</v>
      </c>
      <c r="C49">
        <f t="shared" si="16"/>
        <v>1.0839691557535775E-2</v>
      </c>
      <c r="D49">
        <f t="shared" si="16"/>
        <v>1.2855559969918797E-2</v>
      </c>
      <c r="E49">
        <f t="shared" si="16"/>
        <v>1.5246321471692215E-2</v>
      </c>
      <c r="F49">
        <f t="shared" si="16"/>
        <v>1.8081695310208375E-2</v>
      </c>
      <c r="G49">
        <f t="shared" si="16"/>
        <v>2.1444366491829119E-2</v>
      </c>
      <c r="H49">
        <f t="shared" si="16"/>
        <v>2.5432397037254584E-2</v>
      </c>
      <c r="I49">
        <f t="shared" si="16"/>
        <v>3.0162085660446373E-2</v>
      </c>
      <c r="J49">
        <f t="shared" si="16"/>
        <v>3.5771359264935097E-2</v>
      </c>
      <c r="K49">
        <f t="shared" si="16"/>
        <v>4.2423795160129556E-2</v>
      </c>
      <c r="L49">
        <f t="shared" si="16"/>
        <v>5.0313391293264786E-2</v>
      </c>
      <c r="M49">
        <f t="shared" si="17"/>
        <v>5.9670223606214531E-2</v>
      </c>
      <c r="N49">
        <f t="shared" si="17"/>
        <v>7.076715549667735E-2</v>
      </c>
      <c r="O49">
        <f t="shared" si="17"/>
        <v>8.3927795044651754E-2</v>
      </c>
      <c r="P49">
        <f t="shared" si="17"/>
        <v>9.9535932052374085E-2</v>
      </c>
      <c r="Q49">
        <f t="shared" si="17"/>
        <v>0.11804673010012762</v>
      </c>
      <c r="R49">
        <f t="shared" si="17"/>
        <v>0.14000000000000001</v>
      </c>
      <c r="S49">
        <f t="shared" si="17"/>
        <v>0.17624955765118341</v>
      </c>
      <c r="T49">
        <f t="shared" si="17"/>
        <v>0.22188504694455594</v>
      </c>
      <c r="U49">
        <f t="shared" si="17"/>
        <v>0.2793367240956432</v>
      </c>
      <c r="V49">
        <f t="shared" si="17"/>
        <v>0.35166410041134127</v>
      </c>
      <c r="W49">
        <f t="shared" si="18"/>
        <v>0.44271887242357316</v>
      </c>
      <c r="X49">
        <f t="shared" si="18"/>
        <v>0.55735003877489619</v>
      </c>
      <c r="Y49">
        <f t="shared" si="18"/>
        <v>0.70166212707818121</v>
      </c>
      <c r="Z49">
        <f t="shared" si="18"/>
        <v>0.88334028227227079</v>
      </c>
      <c r="AA49">
        <f t="shared" si="18"/>
        <v>1.1120595286139945</v>
      </c>
      <c r="AB49">
        <f t="shared" si="18"/>
        <v>1.4000000000000001</v>
      </c>
    </row>
    <row r="50" spans="2:28" x14ac:dyDescent="0.25">
      <c r="B50">
        <f t="shared" si="15"/>
        <v>15</v>
      </c>
      <c r="C50">
        <f t="shared" si="16"/>
        <v>1.1613955240216901E-2</v>
      </c>
      <c r="D50">
        <f t="shared" si="16"/>
        <v>1.3773814253484427E-2</v>
      </c>
      <c r="E50">
        <f t="shared" si="16"/>
        <v>1.6335344433955946E-2</v>
      </c>
      <c r="F50">
        <f t="shared" si="16"/>
        <v>1.9373244975223261E-2</v>
      </c>
      <c r="G50">
        <f t="shared" si="16"/>
        <v>2.2976106955531199E-2</v>
      </c>
      <c r="H50">
        <f t="shared" si="16"/>
        <v>2.7248996825629909E-2</v>
      </c>
      <c r="I50">
        <f t="shared" si="16"/>
        <v>3.2316520350478259E-2</v>
      </c>
      <c r="J50">
        <f t="shared" si="16"/>
        <v>3.83264563552876E-2</v>
      </c>
      <c r="K50">
        <f t="shared" si="16"/>
        <v>4.5454066242995951E-2</v>
      </c>
      <c r="L50">
        <f t="shared" si="16"/>
        <v>5.390720495706941E-2</v>
      </c>
      <c r="M50">
        <f t="shared" si="17"/>
        <v>6.3932382435229862E-2</v>
      </c>
      <c r="N50">
        <f t="shared" si="17"/>
        <v>7.5821952317868591E-2</v>
      </c>
      <c r="O50">
        <f t="shared" si="17"/>
        <v>8.9922637547841161E-2</v>
      </c>
      <c r="P50">
        <f t="shared" si="17"/>
        <v>0.10664564148468653</v>
      </c>
      <c r="Q50">
        <f t="shared" si="17"/>
        <v>0.12647863939299389</v>
      </c>
      <c r="R50">
        <f t="shared" si="17"/>
        <v>0.15</v>
      </c>
      <c r="S50">
        <f t="shared" si="17"/>
        <v>0.18883881176912509</v>
      </c>
      <c r="T50">
        <f t="shared" si="17"/>
        <v>0.23773397886916706</v>
      </c>
      <c r="U50">
        <f t="shared" si="17"/>
        <v>0.29928934724533196</v>
      </c>
      <c r="V50">
        <f t="shared" si="17"/>
        <v>0.37678296472643708</v>
      </c>
      <c r="W50">
        <f t="shared" si="18"/>
        <v>0.474341649025257</v>
      </c>
      <c r="X50">
        <f t="shared" si="18"/>
        <v>0.59716075583024586</v>
      </c>
      <c r="Y50">
        <f t="shared" si="18"/>
        <v>0.75178085044090837</v>
      </c>
      <c r="Z50">
        <f t="shared" si="18"/>
        <v>0.94643601672029021</v>
      </c>
      <c r="AA50">
        <f t="shared" si="18"/>
        <v>1.1914923520864227</v>
      </c>
      <c r="AB50">
        <f t="shared" si="18"/>
        <v>1.5</v>
      </c>
    </row>
    <row r="51" spans="2:28" x14ac:dyDescent="0.25">
      <c r="B51">
        <f t="shared" si="15"/>
        <v>16</v>
      </c>
      <c r="C51">
        <f t="shared" si="16"/>
        <v>1.3491054868586006E-2</v>
      </c>
      <c r="D51">
        <f t="shared" si="16"/>
        <v>1.6E-2</v>
      </c>
      <c r="E51">
        <f t="shared" si="16"/>
        <v>1.897553619740271E-2</v>
      </c>
      <c r="F51">
        <f t="shared" si="16"/>
        <v>2.2504435873683792E-2</v>
      </c>
      <c r="G51">
        <f t="shared" si="16"/>
        <v>2.6689608595200941E-2</v>
      </c>
      <c r="H51">
        <f t="shared" si="16"/>
        <v>3.1653102124546625E-2</v>
      </c>
      <c r="I51">
        <f t="shared" si="16"/>
        <v>3.7539661570276203E-2</v>
      </c>
      <c r="J51">
        <f t="shared" si="16"/>
        <v>4.4520950435313983E-2</v>
      </c>
      <c r="K51">
        <f t="shared" si="16"/>
        <v>5.2800556658004545E-2</v>
      </c>
      <c r="L51">
        <f t="shared" si="16"/>
        <v>6.2619929631686153E-2</v>
      </c>
      <c r="M51">
        <f t="shared" si="17"/>
        <v>7.4265421337804463E-2</v>
      </c>
      <c r="N51">
        <f t="shared" si="17"/>
        <v>8.8076636925679533E-2</v>
      </c>
      <c r="O51">
        <f t="shared" si="17"/>
        <v>0.10445633825804555</v>
      </c>
      <c r="P51">
        <f t="shared" si="17"/>
        <v>0.12388218922898034</v>
      </c>
      <c r="Q51">
        <f t="shared" si="17"/>
        <v>0.14692068537050054</v>
      </c>
      <c r="R51">
        <f t="shared" si="17"/>
        <v>0.17952295268831417</v>
      </c>
      <c r="S51">
        <f t="shared" si="17"/>
        <v>0.2260060071396407</v>
      </c>
      <c r="T51">
        <f t="shared" si="17"/>
        <v>0.28452470560622767</v>
      </c>
      <c r="U51">
        <f t="shared" si="17"/>
        <v>0.35819538217093433</v>
      </c>
      <c r="V51">
        <f t="shared" si="17"/>
        <v>0.45094126900231268</v>
      </c>
      <c r="W51">
        <f t="shared" si="18"/>
        <v>0.56770142277372093</v>
      </c>
      <c r="X51">
        <f t="shared" si="18"/>
        <v>0.71469374744154113</v>
      </c>
      <c r="Y51">
        <f t="shared" si="18"/>
        <v>0.89974612030455869</v>
      </c>
      <c r="Z51">
        <f t="shared" si="18"/>
        <v>1.1327132550146208</v>
      </c>
      <c r="AA51">
        <f t="shared" si="18"/>
        <v>1.4260015010139933</v>
      </c>
      <c r="AB51">
        <f t="shared" si="18"/>
        <v>1.7952295268831417</v>
      </c>
    </row>
    <row r="52" spans="2:28" x14ac:dyDescent="0.25">
      <c r="B52">
        <f t="shared" si="15"/>
        <v>17</v>
      </c>
      <c r="C52">
        <f t="shared" si="16"/>
        <v>1.4334245797872631E-2</v>
      </c>
      <c r="D52">
        <f t="shared" si="16"/>
        <v>1.7000000000000001E-2</v>
      </c>
      <c r="E52">
        <f t="shared" si="16"/>
        <v>2.016150720974038E-2</v>
      </c>
      <c r="F52">
        <f t="shared" si="16"/>
        <v>2.3910963115789028E-2</v>
      </c>
      <c r="G52">
        <f t="shared" si="16"/>
        <v>2.8357709132400998E-2</v>
      </c>
      <c r="H52">
        <f t="shared" si="16"/>
        <v>3.363142100733079E-2</v>
      </c>
      <c r="I52">
        <f t="shared" si="16"/>
        <v>3.9885890418418467E-2</v>
      </c>
      <c r="J52">
        <f t="shared" si="16"/>
        <v>4.7303509837521109E-2</v>
      </c>
      <c r="K52">
        <f t="shared" si="16"/>
        <v>5.6100591449129829E-2</v>
      </c>
      <c r="L52">
        <f t="shared" si="16"/>
        <v>6.6533675233666531E-2</v>
      </c>
      <c r="M52">
        <f t="shared" si="17"/>
        <v>7.8907010171417241E-2</v>
      </c>
      <c r="N52">
        <f t="shared" si="17"/>
        <v>9.3581426733534506E-2</v>
      </c>
      <c r="O52">
        <f t="shared" si="17"/>
        <v>0.11098485939917339</v>
      </c>
      <c r="P52">
        <f t="shared" si="17"/>
        <v>0.13162482605579162</v>
      </c>
      <c r="Q52">
        <f t="shared" si="17"/>
        <v>0.15610322820615682</v>
      </c>
      <c r="R52">
        <f t="shared" si="17"/>
        <v>0.19074313723133379</v>
      </c>
      <c r="S52">
        <f t="shared" si="17"/>
        <v>0.24013138258586825</v>
      </c>
      <c r="T52">
        <f t="shared" si="17"/>
        <v>0.30230749970661691</v>
      </c>
      <c r="U52">
        <f t="shared" si="17"/>
        <v>0.38058259355661772</v>
      </c>
      <c r="V52">
        <f t="shared" si="17"/>
        <v>0.4791250983149572</v>
      </c>
      <c r="W52">
        <f t="shared" si="18"/>
        <v>0.60318276169707852</v>
      </c>
      <c r="X52">
        <f t="shared" si="18"/>
        <v>0.75936210665663739</v>
      </c>
      <c r="Y52">
        <f t="shared" si="18"/>
        <v>0.95598025282359367</v>
      </c>
      <c r="Z52">
        <f t="shared" si="18"/>
        <v>1.2035078334530347</v>
      </c>
      <c r="AA52">
        <f t="shared" si="18"/>
        <v>1.5151265948273678</v>
      </c>
      <c r="AB52">
        <f t="shared" si="18"/>
        <v>1.907431372313338</v>
      </c>
    </row>
    <row r="53" spans="2:28" x14ac:dyDescent="0.25">
      <c r="B53">
        <f t="shared" si="15"/>
        <v>18</v>
      </c>
      <c r="C53">
        <f t="shared" si="16"/>
        <v>1.6528577104181312E-2</v>
      </c>
      <c r="D53">
        <f t="shared" si="16"/>
        <v>1.9602413320747133E-2</v>
      </c>
      <c r="E53">
        <f t="shared" si="16"/>
        <v>2.3247893970267913E-2</v>
      </c>
      <c r="F53">
        <f t="shared" si="16"/>
        <v>2.757132834663744E-2</v>
      </c>
      <c r="G53">
        <f t="shared" si="16"/>
        <v>3.2698796190755892E-2</v>
      </c>
      <c r="H53">
        <f t="shared" si="16"/>
        <v>3.8779824420573906E-2</v>
      </c>
      <c r="I53">
        <f t="shared" si="16"/>
        <v>4.5991747626345121E-2</v>
      </c>
      <c r="J53">
        <f t="shared" si="16"/>
        <v>5.4544879491595137E-2</v>
      </c>
      <c r="K53">
        <f t="shared" si="16"/>
        <v>6.4688645948483295E-2</v>
      </c>
      <c r="L53">
        <f t="shared" si="16"/>
        <v>7.6718858922275826E-2</v>
      </c>
      <c r="M53">
        <f t="shared" si="17"/>
        <v>9.0986342781442311E-2</v>
      </c>
      <c r="N53">
        <f t="shared" si="17"/>
        <v>0.10790716505740938</v>
      </c>
      <c r="O53">
        <f t="shared" si="17"/>
        <v>0.12797476978162381</v>
      </c>
      <c r="P53">
        <f t="shared" si="17"/>
        <v>0.15177436727159266</v>
      </c>
      <c r="Q53">
        <f t="shared" si="17"/>
        <v>0.18</v>
      </c>
      <c r="R53">
        <f t="shared" si="17"/>
        <v>0.22660657412295013</v>
      </c>
      <c r="S53">
        <f t="shared" si="17"/>
        <v>0.2852807746430005</v>
      </c>
      <c r="T53">
        <f t="shared" si="17"/>
        <v>0.35914721669439836</v>
      </c>
      <c r="U53">
        <f t="shared" si="17"/>
        <v>0.45213955767172448</v>
      </c>
      <c r="V53">
        <f t="shared" si="17"/>
        <v>0.56920997883030833</v>
      </c>
      <c r="W53">
        <f t="shared" si="18"/>
        <v>0.71659290699629508</v>
      </c>
      <c r="X53">
        <f t="shared" si="18"/>
        <v>0.90213702052909006</v>
      </c>
      <c r="Y53">
        <f t="shared" si="18"/>
        <v>1.1357232200643481</v>
      </c>
      <c r="Z53">
        <f t="shared" si="18"/>
        <v>1.4297908225037073</v>
      </c>
      <c r="AA53">
        <f t="shared" si="18"/>
        <v>1.8</v>
      </c>
      <c r="AB53">
        <f t="shared" si="18"/>
        <v>2.2660657412295024</v>
      </c>
    </row>
    <row r="54" spans="2:28" x14ac:dyDescent="0.25">
      <c r="B54">
        <f t="shared" si="15"/>
        <v>19</v>
      </c>
      <c r="C54">
        <f t="shared" si="16"/>
        <v>1.7446831387746938E-2</v>
      </c>
      <c r="D54">
        <f t="shared" si="16"/>
        <v>2.0691436283010865E-2</v>
      </c>
      <c r="E54">
        <f t="shared" si="16"/>
        <v>2.4539443635282796E-2</v>
      </c>
      <c r="F54">
        <f t="shared" si="16"/>
        <v>2.910306881033952E-2</v>
      </c>
      <c r="G54">
        <f t="shared" si="16"/>
        <v>3.4515395979131218E-2</v>
      </c>
      <c r="H54">
        <f t="shared" si="16"/>
        <v>4.0934259110605796E-2</v>
      </c>
      <c r="I54">
        <f t="shared" si="16"/>
        <v>4.8546844716697631E-2</v>
      </c>
      <c r="J54">
        <f t="shared" si="16"/>
        <v>5.7575150574461539E-2</v>
      </c>
      <c r="K54">
        <f t="shared" si="16"/>
        <v>6.8282459612287918E-2</v>
      </c>
      <c r="L54">
        <f t="shared" si="16"/>
        <v>8.0981017751291157E-2</v>
      </c>
      <c r="M54">
        <f t="shared" si="17"/>
        <v>9.6041139602633552E-2</v>
      </c>
      <c r="N54">
        <f t="shared" si="17"/>
        <v>0.1139020075605988</v>
      </c>
      <c r="O54">
        <f t="shared" si="17"/>
        <v>0.13508447921393626</v>
      </c>
      <c r="P54">
        <f t="shared" si="17"/>
        <v>0.1602062765644589</v>
      </c>
      <c r="Q54">
        <f t="shared" si="17"/>
        <v>0.19</v>
      </c>
      <c r="R54">
        <f t="shared" si="17"/>
        <v>0.23919582824089178</v>
      </c>
      <c r="S54">
        <f t="shared" si="17"/>
        <v>0.30112970656761162</v>
      </c>
      <c r="T54">
        <f t="shared" si="17"/>
        <v>0.37909983984408718</v>
      </c>
      <c r="U54">
        <f t="shared" si="17"/>
        <v>0.47725842198682028</v>
      </c>
      <c r="V54">
        <f t="shared" si="17"/>
        <v>0.60083275543199222</v>
      </c>
      <c r="W54">
        <f t="shared" si="18"/>
        <v>0.75640362405164485</v>
      </c>
      <c r="X54">
        <f t="shared" si="18"/>
        <v>0.95225574389181733</v>
      </c>
      <c r="Y54">
        <f t="shared" si="18"/>
        <v>1.1988189545123675</v>
      </c>
      <c r="Z54">
        <f t="shared" si="18"/>
        <v>1.5092236459761355</v>
      </c>
      <c r="AA54">
        <f t="shared" si="18"/>
        <v>1.9000000000000001</v>
      </c>
      <c r="AB54">
        <f t="shared" si="18"/>
        <v>2.3919582824089196</v>
      </c>
    </row>
    <row r="55" spans="2:28" x14ac:dyDescent="0.25">
      <c r="B55">
        <f t="shared" si="15"/>
        <v>20</v>
      </c>
      <c r="C55">
        <f t="shared" si="16"/>
        <v>0.02</v>
      </c>
      <c r="D55">
        <f t="shared" si="16"/>
        <v>2.3719420246753387E-2</v>
      </c>
      <c r="E55">
        <f t="shared" si="16"/>
        <v>2.813054484210474E-2</v>
      </c>
      <c r="F55">
        <f t="shared" si="16"/>
        <v>3.3362010744001178E-2</v>
      </c>
      <c r="G55">
        <f t="shared" si="16"/>
        <v>3.9566377655683285E-2</v>
      </c>
      <c r="H55">
        <f t="shared" si="16"/>
        <v>4.6924576962845257E-2</v>
      </c>
      <c r="I55">
        <f t="shared" si="16"/>
        <v>5.5651188044142479E-2</v>
      </c>
      <c r="J55">
        <f t="shared" si="16"/>
        <v>6.6000695822505687E-2</v>
      </c>
      <c r="K55">
        <f t="shared" si="16"/>
        <v>7.8274912039607694E-2</v>
      </c>
      <c r="L55">
        <f t="shared" si="16"/>
        <v>9.2831776672255575E-2</v>
      </c>
      <c r="M55">
        <f t="shared" si="17"/>
        <v>0.11009579615709941</v>
      </c>
      <c r="N55">
        <f t="shared" si="17"/>
        <v>0.13057042282255693</v>
      </c>
      <c r="O55">
        <f t="shared" si="17"/>
        <v>0.15485273653622542</v>
      </c>
      <c r="P55">
        <f t="shared" si="17"/>
        <v>0.18365085671312567</v>
      </c>
      <c r="Q55">
        <f t="shared" si="17"/>
        <v>0.22440369086039272</v>
      </c>
      <c r="R55">
        <f t="shared" si="17"/>
        <v>0.2825075089245509</v>
      </c>
      <c r="S55">
        <f t="shared" si="17"/>
        <v>0.35565588200778459</v>
      </c>
      <c r="T55">
        <f t="shared" si="17"/>
        <v>0.4477442277136679</v>
      </c>
      <c r="U55">
        <f t="shared" si="17"/>
        <v>0.56367658625289085</v>
      </c>
      <c r="V55">
        <f t="shared" si="17"/>
        <v>0.70962677846715116</v>
      </c>
      <c r="W55">
        <f t="shared" si="18"/>
        <v>0.89336718430192641</v>
      </c>
      <c r="X55">
        <f t="shared" si="18"/>
        <v>1.1246826503806984</v>
      </c>
      <c r="Y55">
        <f t="shared" si="18"/>
        <v>1.415891568768276</v>
      </c>
      <c r="Z55">
        <f t="shared" si="18"/>
        <v>1.7825018762674916</v>
      </c>
      <c r="AA55">
        <f t="shared" si="18"/>
        <v>2.2440369086039271</v>
      </c>
      <c r="AB55">
        <f t="shared" si="18"/>
        <v>2.8250750892455088</v>
      </c>
    </row>
    <row r="56" spans="2:28" x14ac:dyDescent="0.25">
      <c r="B56">
        <f t="shared" si="15"/>
        <v>21</v>
      </c>
      <c r="C56">
        <f t="shared" ref="C56:L65" si="19">VLOOKUP(C$35+$B56/2,femaleTable,4,TRUE) * $B56</f>
        <v>2.1000000000000001E-2</v>
      </c>
      <c r="D56">
        <f t="shared" si="19"/>
        <v>2.4905391259091057E-2</v>
      </c>
      <c r="E56">
        <f t="shared" si="19"/>
        <v>2.9537072084209977E-2</v>
      </c>
      <c r="F56">
        <f t="shared" si="19"/>
        <v>3.5030111281201232E-2</v>
      </c>
      <c r="G56">
        <f t="shared" si="19"/>
        <v>4.1544696538467443E-2</v>
      </c>
      <c r="H56">
        <f t="shared" si="19"/>
        <v>4.9270805810987514E-2</v>
      </c>
      <c r="I56">
        <f t="shared" si="19"/>
        <v>5.8433747446349604E-2</v>
      </c>
      <c r="J56">
        <f t="shared" si="19"/>
        <v>6.930073061363097E-2</v>
      </c>
      <c r="K56">
        <f t="shared" si="19"/>
        <v>8.2188657641588073E-2</v>
      </c>
      <c r="L56">
        <f t="shared" si="19"/>
        <v>9.7473365505868353E-2</v>
      </c>
      <c r="M56">
        <f t="shared" ref="M56:V65" si="20">VLOOKUP(M$35+$B56/2,femaleTable,4,TRUE) * $B56</f>
        <v>0.11560058596495439</v>
      </c>
      <c r="N56">
        <f t="shared" si="20"/>
        <v>0.1370989439636848</v>
      </c>
      <c r="O56">
        <f t="shared" si="20"/>
        <v>0.1625953733630367</v>
      </c>
      <c r="P56">
        <f t="shared" si="20"/>
        <v>0.19283339954878195</v>
      </c>
      <c r="Q56">
        <f t="shared" si="20"/>
        <v>0.23562387540341234</v>
      </c>
      <c r="R56">
        <f t="shared" si="20"/>
        <v>0.29663288437077839</v>
      </c>
      <c r="S56">
        <f t="shared" si="20"/>
        <v>0.37343867610817383</v>
      </c>
      <c r="T56">
        <f t="shared" si="20"/>
        <v>0.47013143909935129</v>
      </c>
      <c r="U56">
        <f t="shared" si="20"/>
        <v>0.59186041556553537</v>
      </c>
      <c r="V56">
        <f t="shared" si="20"/>
        <v>0.74510811739050875</v>
      </c>
      <c r="W56">
        <f t="shared" ref="W56:AB65" si="21">VLOOKUP(W$35+$B56/2,femaleTable,4,TRUE) * $B56</f>
        <v>0.93803554351702267</v>
      </c>
      <c r="X56">
        <f t="shared" si="21"/>
        <v>1.1809167828997333</v>
      </c>
      <c r="Y56">
        <f t="shared" si="21"/>
        <v>1.4866861472066899</v>
      </c>
      <c r="Z56">
        <f t="shared" si="21"/>
        <v>1.8716269700808661</v>
      </c>
      <c r="AA56">
        <f t="shared" si="21"/>
        <v>2.3562387540341234</v>
      </c>
      <c r="AB56">
        <f t="shared" si="21"/>
        <v>2.9663288437077844</v>
      </c>
    </row>
    <row r="57" spans="2:28" x14ac:dyDescent="0.25">
      <c r="B57">
        <f t="shared" si="15"/>
        <v>22</v>
      </c>
      <c r="C57">
        <f t="shared" si="19"/>
        <v>2.3958505169802052E-2</v>
      </c>
      <c r="D57">
        <f t="shared" si="19"/>
        <v>2.8414092630327448E-2</v>
      </c>
      <c r="E57">
        <f t="shared" si="19"/>
        <v>3.3698290201445762E-2</v>
      </c>
      <c r="F57">
        <f t="shared" si="19"/>
        <v>3.9965195344257201E-2</v>
      </c>
      <c r="G57">
        <f t="shared" si="19"/>
        <v>4.7397563180701444E-2</v>
      </c>
      <c r="H57">
        <f t="shared" si="19"/>
        <v>5.6212135987755152E-2</v>
      </c>
      <c r="I57">
        <f t="shared" si="19"/>
        <v>6.6665963823060725E-2</v>
      </c>
      <c r="J57">
        <f t="shared" si="19"/>
        <v>7.9063900603701803E-2</v>
      </c>
      <c r="K57">
        <f t="shared" si="19"/>
        <v>9.3767494238337121E-2</v>
      </c>
      <c r="L57">
        <f t="shared" si="19"/>
        <v>0.11120553006620727</v>
      </c>
      <c r="M57">
        <f t="shared" si="20"/>
        <v>0.13188653507016704</v>
      </c>
      <c r="N57">
        <f t="shared" si="20"/>
        <v>0.15641360751087358</v>
      </c>
      <c r="O57">
        <f t="shared" si="20"/>
        <v>0.1855020044430577</v>
      </c>
      <c r="P57">
        <f t="shared" si="20"/>
        <v>0.22</v>
      </c>
      <c r="Q57">
        <f t="shared" si="20"/>
        <v>0.27696359059471681</v>
      </c>
      <c r="R57">
        <f t="shared" si="20"/>
        <v>0.34867650234144504</v>
      </c>
      <c r="S57">
        <f t="shared" si="20"/>
        <v>0.43895770929315359</v>
      </c>
      <c r="T57">
        <f t="shared" si="20"/>
        <v>0.55261501493210774</v>
      </c>
      <c r="U57">
        <f t="shared" si="20"/>
        <v>0.69570108523704355</v>
      </c>
      <c r="V57">
        <f t="shared" si="20"/>
        <v>0.87583577521769396</v>
      </c>
      <c r="W57">
        <f t="shared" si="21"/>
        <v>1.102611913979999</v>
      </c>
      <c r="X57">
        <f t="shared" si="21"/>
        <v>1.3881061578564255</v>
      </c>
      <c r="Y57">
        <f t="shared" si="21"/>
        <v>1.74752211639342</v>
      </c>
      <c r="Z57">
        <f t="shared" si="21"/>
        <v>2.2000000000000002</v>
      </c>
      <c r="AA57">
        <f t="shared" si="21"/>
        <v>2.7696359059471698</v>
      </c>
      <c r="AB57">
        <f t="shared" si="21"/>
        <v>3.48676502341445</v>
      </c>
    </row>
    <row r="58" spans="2:28" x14ac:dyDescent="0.25">
      <c r="B58">
        <f t="shared" si="15"/>
        <v>23</v>
      </c>
      <c r="C58">
        <f t="shared" si="19"/>
        <v>2.5047528132065781E-2</v>
      </c>
      <c r="D58">
        <f t="shared" si="19"/>
        <v>2.9705642295342331E-2</v>
      </c>
      <c r="E58">
        <f t="shared" si="19"/>
        <v>3.5230030665147842E-2</v>
      </c>
      <c r="F58">
        <f t="shared" si="19"/>
        <v>4.1781795132632527E-2</v>
      </c>
      <c r="G58">
        <f t="shared" si="19"/>
        <v>4.9551997870733326E-2</v>
      </c>
      <c r="H58">
        <f t="shared" si="19"/>
        <v>5.8767233078107654E-2</v>
      </c>
      <c r="I58">
        <f t="shared" si="19"/>
        <v>6.9696234905927121E-2</v>
      </c>
      <c r="J58">
        <f t="shared" si="19"/>
        <v>8.2657714267506427E-2</v>
      </c>
      <c r="K58">
        <f t="shared" si="19"/>
        <v>9.8029653067352451E-2</v>
      </c>
      <c r="L58">
        <f t="shared" si="19"/>
        <v>0.11626032688739851</v>
      </c>
      <c r="M58">
        <f t="shared" si="20"/>
        <v>0.13788137757335645</v>
      </c>
      <c r="N58">
        <f t="shared" si="20"/>
        <v>0.163523316943186</v>
      </c>
      <c r="O58">
        <f t="shared" si="20"/>
        <v>0.19393391373592395</v>
      </c>
      <c r="P58">
        <f t="shared" si="20"/>
        <v>0.23</v>
      </c>
      <c r="Q58">
        <f t="shared" si="20"/>
        <v>0.28955284471265846</v>
      </c>
      <c r="R58">
        <f t="shared" si="20"/>
        <v>0.36452543426605616</v>
      </c>
      <c r="S58">
        <f t="shared" si="20"/>
        <v>0.45891033244284235</v>
      </c>
      <c r="T58">
        <f t="shared" si="20"/>
        <v>0.57773387924720354</v>
      </c>
      <c r="U58">
        <f t="shared" si="20"/>
        <v>0.72732386183872733</v>
      </c>
      <c r="V58">
        <f t="shared" si="20"/>
        <v>0.91564649227304373</v>
      </c>
      <c r="W58">
        <f t="shared" si="21"/>
        <v>1.1527306373427262</v>
      </c>
      <c r="X58">
        <f t="shared" si="21"/>
        <v>1.451201892304445</v>
      </c>
      <c r="Y58">
        <f t="shared" si="21"/>
        <v>1.8269549398658482</v>
      </c>
      <c r="Z58">
        <f t="shared" si="21"/>
        <v>2.3000000000000003</v>
      </c>
      <c r="AA58">
        <f t="shared" si="21"/>
        <v>2.8955284471265865</v>
      </c>
      <c r="AB58">
        <f t="shared" si="21"/>
        <v>3.6452543426605617</v>
      </c>
    </row>
    <row r="59" spans="2:28" x14ac:dyDescent="0.25">
      <c r="B59">
        <f t="shared" si="15"/>
        <v>24</v>
      </c>
      <c r="C59">
        <f t="shared" si="19"/>
        <v>2.8463304296104067E-2</v>
      </c>
      <c r="D59">
        <f t="shared" si="19"/>
        <v>3.3756653810525686E-2</v>
      </c>
      <c r="E59">
        <f t="shared" si="19"/>
        <v>4.0034412892801408E-2</v>
      </c>
      <c r="F59">
        <f t="shared" si="19"/>
        <v>4.7479653186819938E-2</v>
      </c>
      <c r="G59">
        <f t="shared" si="19"/>
        <v>5.6309492355414305E-2</v>
      </c>
      <c r="H59">
        <f t="shared" si="19"/>
        <v>6.6781425652970974E-2</v>
      </c>
      <c r="I59">
        <f t="shared" si="19"/>
        <v>7.9200834987006821E-2</v>
      </c>
      <c r="J59">
        <f t="shared" si="19"/>
        <v>9.3929894447529222E-2</v>
      </c>
      <c r="K59">
        <f t="shared" si="19"/>
        <v>0.1113981320067067</v>
      </c>
      <c r="L59">
        <f t="shared" si="19"/>
        <v>0.13211495538851931</v>
      </c>
      <c r="M59">
        <f t="shared" si="20"/>
        <v>0.15668450738706832</v>
      </c>
      <c r="N59">
        <f t="shared" si="20"/>
        <v>0.18582328384347052</v>
      </c>
      <c r="O59">
        <f t="shared" si="20"/>
        <v>0.22038102805575083</v>
      </c>
      <c r="P59">
        <f t="shared" si="20"/>
        <v>0.26928442903247124</v>
      </c>
      <c r="Q59">
        <f t="shared" si="20"/>
        <v>0.33900901070946104</v>
      </c>
      <c r="R59">
        <f t="shared" si="20"/>
        <v>0.4267870584093415</v>
      </c>
      <c r="S59">
        <f t="shared" si="20"/>
        <v>0.53729307325640152</v>
      </c>
      <c r="T59">
        <f t="shared" si="20"/>
        <v>0.67641190350346903</v>
      </c>
      <c r="U59">
        <f t="shared" si="20"/>
        <v>0.8515521341605814</v>
      </c>
      <c r="V59">
        <f t="shared" si="20"/>
        <v>1.0720406211623117</v>
      </c>
      <c r="W59">
        <f t="shared" si="21"/>
        <v>1.349619180456838</v>
      </c>
      <c r="X59">
        <f t="shared" si="21"/>
        <v>1.6990698825219313</v>
      </c>
      <c r="Y59">
        <f t="shared" si="21"/>
        <v>2.1390022515209899</v>
      </c>
      <c r="Z59">
        <f t="shared" si="21"/>
        <v>2.6928442903247127</v>
      </c>
      <c r="AA59">
        <f t="shared" si="21"/>
        <v>3.3900901070946108</v>
      </c>
      <c r="AB59">
        <f t="shared" si="21"/>
        <v>4.2678705840934166</v>
      </c>
    </row>
    <row r="60" spans="2:28" x14ac:dyDescent="0.25">
      <c r="B60">
        <f t="shared" si="15"/>
        <v>25</v>
      </c>
      <c r="C60">
        <f t="shared" si="19"/>
        <v>2.9649275308441733E-2</v>
      </c>
      <c r="D60">
        <f t="shared" si="19"/>
        <v>3.5163181052630922E-2</v>
      </c>
      <c r="E60">
        <f t="shared" si="19"/>
        <v>4.1702513430001469E-2</v>
      </c>
      <c r="F60">
        <f t="shared" si="19"/>
        <v>4.9457972069604103E-2</v>
      </c>
      <c r="G60">
        <f t="shared" si="19"/>
        <v>5.8655721203556568E-2</v>
      </c>
      <c r="H60">
        <f t="shared" si="19"/>
        <v>6.9563985055178093E-2</v>
      </c>
      <c r="I60">
        <f t="shared" si="19"/>
        <v>8.2500869778132105E-2</v>
      </c>
      <c r="J60">
        <f t="shared" si="19"/>
        <v>9.7843640049509614E-2</v>
      </c>
      <c r="K60">
        <f t="shared" si="19"/>
        <v>0.11603972084031948</v>
      </c>
      <c r="L60">
        <f t="shared" si="19"/>
        <v>0.13761974519637427</v>
      </c>
      <c r="M60">
        <f t="shared" si="20"/>
        <v>0.16321302852819616</v>
      </c>
      <c r="N60">
        <f t="shared" si="20"/>
        <v>0.19356592067028178</v>
      </c>
      <c r="O60">
        <f t="shared" si="20"/>
        <v>0.22956357089140711</v>
      </c>
      <c r="P60">
        <f t="shared" si="20"/>
        <v>0.28050461357549089</v>
      </c>
      <c r="Q60">
        <f t="shared" si="20"/>
        <v>0.3531343861556886</v>
      </c>
      <c r="R60">
        <f t="shared" si="20"/>
        <v>0.44456985250973075</v>
      </c>
      <c r="S60">
        <f t="shared" si="20"/>
        <v>0.55968028464208486</v>
      </c>
      <c r="T60">
        <f t="shared" si="20"/>
        <v>0.70459573281611354</v>
      </c>
      <c r="U60">
        <f t="shared" si="20"/>
        <v>0.88703347308393898</v>
      </c>
      <c r="V60">
        <f t="shared" si="20"/>
        <v>1.116708980377408</v>
      </c>
      <c r="W60">
        <f t="shared" si="21"/>
        <v>1.405853312975873</v>
      </c>
      <c r="X60">
        <f t="shared" si="21"/>
        <v>1.7698644609603451</v>
      </c>
      <c r="Y60">
        <f t="shared" si="21"/>
        <v>2.2281273453343644</v>
      </c>
      <c r="Z60">
        <f t="shared" si="21"/>
        <v>2.805046135754909</v>
      </c>
      <c r="AA60">
        <f t="shared" si="21"/>
        <v>3.5313438615568864</v>
      </c>
      <c r="AB60">
        <f t="shared" si="21"/>
        <v>4.4456985250973089</v>
      </c>
    </row>
    <row r="61" spans="2:28" x14ac:dyDescent="0.25">
      <c r="B61">
        <f t="shared" si="15"/>
        <v>26</v>
      </c>
      <c r="C61">
        <f t="shared" si="19"/>
        <v>3.3580291290386984E-2</v>
      </c>
      <c r="D61">
        <f t="shared" si="19"/>
        <v>3.9825252056254076E-2</v>
      </c>
      <c r="E61">
        <f t="shared" si="19"/>
        <v>4.723159449775851E-2</v>
      </c>
      <c r="F61">
        <f t="shared" si="19"/>
        <v>5.6015301940828981E-2</v>
      </c>
      <c r="G61">
        <f t="shared" si="19"/>
        <v>6.6432524349165176E-2</v>
      </c>
      <c r="H61">
        <f t="shared" si="19"/>
        <v>7.8787048154526307E-2</v>
      </c>
      <c r="I61">
        <f t="shared" si="19"/>
        <v>9.3439155258920312E-2</v>
      </c>
      <c r="J61">
        <f t="shared" si="19"/>
        <v>0.11081612955439842</v>
      </c>
      <c r="K61">
        <f t="shared" si="19"/>
        <v>0.13142471735097222</v>
      </c>
      <c r="L61">
        <f t="shared" si="19"/>
        <v>0.15586590508292467</v>
      </c>
      <c r="M61">
        <f t="shared" si="20"/>
        <v>0.18485244524012329</v>
      </c>
      <c r="N61">
        <f t="shared" si="20"/>
        <v>0.21922964161452271</v>
      </c>
      <c r="O61">
        <f t="shared" si="20"/>
        <v>0.26</v>
      </c>
      <c r="P61">
        <f t="shared" si="20"/>
        <v>0.32732060706648353</v>
      </c>
      <c r="Q61">
        <f t="shared" si="20"/>
        <v>0.41207223003988958</v>
      </c>
      <c r="R61">
        <f t="shared" si="20"/>
        <v>0.51876820189190875</v>
      </c>
      <c r="S61">
        <f t="shared" si="20"/>
        <v>0.65309047219249095</v>
      </c>
      <c r="T61">
        <f t="shared" si="20"/>
        <v>0.82219219164377877</v>
      </c>
      <c r="U61">
        <f t="shared" si="20"/>
        <v>1.0350786434390928</v>
      </c>
      <c r="V61">
        <f t="shared" si="20"/>
        <v>1.3030868074309079</v>
      </c>
      <c r="W61">
        <f t="shared" si="21"/>
        <v>1.640489095648503</v>
      </c>
      <c r="X61">
        <f t="shared" si="21"/>
        <v>2.0652534102831326</v>
      </c>
      <c r="Y61">
        <f t="shared" si="21"/>
        <v>2.6</v>
      </c>
      <c r="Z61">
        <f t="shared" si="21"/>
        <v>3.2732060706648372</v>
      </c>
      <c r="AA61">
        <f t="shared" si="21"/>
        <v>4.1207223003988958</v>
      </c>
      <c r="AB61">
        <f t="shared" si="21"/>
        <v>5.1876820189190891</v>
      </c>
    </row>
    <row r="62" spans="2:28" x14ac:dyDescent="0.25">
      <c r="B62">
        <f>B61+1</f>
        <v>27</v>
      </c>
      <c r="C62">
        <f t="shared" si="19"/>
        <v>3.487184095540187E-2</v>
      </c>
      <c r="D62">
        <f t="shared" si="19"/>
        <v>4.1356992519956157E-2</v>
      </c>
      <c r="E62">
        <f t="shared" si="19"/>
        <v>4.9048194286133842E-2</v>
      </c>
      <c r="F62">
        <f t="shared" si="19"/>
        <v>5.8169736630860863E-2</v>
      </c>
      <c r="G62">
        <f t="shared" si="19"/>
        <v>6.8987621439517685E-2</v>
      </c>
      <c r="H62">
        <f t="shared" si="19"/>
        <v>8.1817319237392716E-2</v>
      </c>
      <c r="I62">
        <f t="shared" si="19"/>
        <v>9.7032968922724949E-2</v>
      </c>
      <c r="J62">
        <f t="shared" si="19"/>
        <v>0.11507828838341375</v>
      </c>
      <c r="K62">
        <f t="shared" si="19"/>
        <v>0.13647951417216347</v>
      </c>
      <c r="L62">
        <f t="shared" si="19"/>
        <v>0.16186074758611407</v>
      </c>
      <c r="M62">
        <f t="shared" si="20"/>
        <v>0.19196215467243574</v>
      </c>
      <c r="N62">
        <f t="shared" si="20"/>
        <v>0.22766155090738899</v>
      </c>
      <c r="O62">
        <f t="shared" si="20"/>
        <v>0.27</v>
      </c>
      <c r="P62">
        <f t="shared" si="20"/>
        <v>0.33990986118442518</v>
      </c>
      <c r="Q62">
        <f t="shared" si="20"/>
        <v>0.4279211619645007</v>
      </c>
      <c r="R62">
        <f t="shared" si="20"/>
        <v>0.53872082504159757</v>
      </c>
      <c r="S62">
        <f t="shared" si="20"/>
        <v>0.67820933650758675</v>
      </c>
      <c r="T62">
        <f t="shared" si="20"/>
        <v>0.85381496824546255</v>
      </c>
      <c r="U62">
        <f t="shared" si="20"/>
        <v>1.0748893604944427</v>
      </c>
      <c r="V62">
        <f t="shared" si="20"/>
        <v>1.353205530793635</v>
      </c>
      <c r="W62">
        <f t="shared" si="21"/>
        <v>1.7035848300965224</v>
      </c>
      <c r="X62">
        <f t="shared" si="21"/>
        <v>2.1446862337555608</v>
      </c>
      <c r="Y62">
        <f t="shared" si="21"/>
        <v>2.7</v>
      </c>
      <c r="Z62">
        <f t="shared" si="21"/>
        <v>3.3990986118442539</v>
      </c>
      <c r="AA62">
        <f t="shared" si="21"/>
        <v>4.2792116196450074</v>
      </c>
      <c r="AB62">
        <f t="shared" si="21"/>
        <v>5.387208250415978</v>
      </c>
    </row>
    <row r="63" spans="2:28" x14ac:dyDescent="0.25">
      <c r="B63">
        <f t="shared" ref="B63:B65" si="22">B62+1</f>
        <v>28</v>
      </c>
      <c r="C63">
        <f t="shared" si="19"/>
        <v>3.9382762778946638E-2</v>
      </c>
      <c r="D63">
        <f t="shared" si="19"/>
        <v>4.6706815041601644E-2</v>
      </c>
      <c r="E63">
        <f t="shared" si="19"/>
        <v>5.5392928717956591E-2</v>
      </c>
      <c r="F63">
        <f t="shared" si="19"/>
        <v>6.5694407747983352E-2</v>
      </c>
      <c r="G63">
        <f t="shared" si="19"/>
        <v>7.7911663261799463E-2</v>
      </c>
      <c r="H63">
        <f t="shared" si="19"/>
        <v>9.2400974151507956E-2</v>
      </c>
      <c r="I63">
        <f t="shared" si="19"/>
        <v>0.10958487685545076</v>
      </c>
      <c r="J63">
        <f t="shared" si="19"/>
        <v>0.12996448734115781</v>
      </c>
      <c r="K63">
        <f t="shared" si="19"/>
        <v>0.15413411461993917</v>
      </c>
      <c r="L63">
        <f t="shared" si="19"/>
        <v>0.18279859195157971</v>
      </c>
      <c r="M63">
        <f t="shared" si="20"/>
        <v>0.2167938311507156</v>
      </c>
      <c r="N63">
        <f t="shared" si="20"/>
        <v>0.25711119939837596</v>
      </c>
      <c r="O63">
        <f t="shared" si="20"/>
        <v>0.31416516720454979</v>
      </c>
      <c r="P63">
        <f t="shared" si="20"/>
        <v>0.39551051249437119</v>
      </c>
      <c r="Q63">
        <f t="shared" si="20"/>
        <v>0.49791823481089842</v>
      </c>
      <c r="R63">
        <f t="shared" si="20"/>
        <v>0.62684191879913509</v>
      </c>
      <c r="S63">
        <f t="shared" si="20"/>
        <v>0.7891472207540472</v>
      </c>
      <c r="T63">
        <f t="shared" si="20"/>
        <v>0.99347748985401163</v>
      </c>
      <c r="U63">
        <f t="shared" si="20"/>
        <v>1.250714058022697</v>
      </c>
      <c r="V63">
        <f t="shared" si="20"/>
        <v>1.5745557105329777</v>
      </c>
      <c r="W63">
        <f t="shared" si="21"/>
        <v>1.9822481962755865</v>
      </c>
      <c r="X63">
        <f t="shared" si="21"/>
        <v>2.4955026267744884</v>
      </c>
      <c r="Y63">
        <f t="shared" si="21"/>
        <v>3.1416516720454979</v>
      </c>
      <c r="Z63">
        <f t="shared" si="21"/>
        <v>3.9551051249437128</v>
      </c>
      <c r="AA63">
        <f t="shared" si="21"/>
        <v>4.9791823481089859</v>
      </c>
      <c r="AB63">
        <f t="shared" si="21"/>
        <v>6.2684191879913529</v>
      </c>
    </row>
    <row r="64" spans="2:28" x14ac:dyDescent="0.25">
      <c r="B64">
        <f t="shared" si="22"/>
        <v>29</v>
      </c>
      <c r="C64">
        <f t="shared" si="19"/>
        <v>4.0789290021051874E-2</v>
      </c>
      <c r="D64">
        <f t="shared" si="19"/>
        <v>4.8374915578801705E-2</v>
      </c>
      <c r="E64">
        <f t="shared" si="19"/>
        <v>5.7371247600740756E-2</v>
      </c>
      <c r="F64">
        <f t="shared" si="19"/>
        <v>6.8040636596125623E-2</v>
      </c>
      <c r="G64">
        <f t="shared" si="19"/>
        <v>8.0694222664006596E-2</v>
      </c>
      <c r="H64">
        <f t="shared" si="19"/>
        <v>9.5701008942633239E-2</v>
      </c>
      <c r="I64">
        <f t="shared" si="19"/>
        <v>0.11349862245743116</v>
      </c>
      <c r="J64">
        <f t="shared" si="19"/>
        <v>0.13460607617477058</v>
      </c>
      <c r="K64">
        <f t="shared" si="19"/>
        <v>0.15963890442779416</v>
      </c>
      <c r="L64">
        <f t="shared" si="19"/>
        <v>0.18932711309270756</v>
      </c>
      <c r="M64">
        <f t="shared" si="20"/>
        <v>0.22453646797752685</v>
      </c>
      <c r="N64">
        <f t="shared" si="20"/>
        <v>0.26629374223403224</v>
      </c>
      <c r="O64">
        <f t="shared" si="20"/>
        <v>0.32538535174756944</v>
      </c>
      <c r="P64">
        <f t="shared" si="20"/>
        <v>0.40963588794059874</v>
      </c>
      <c r="Q64">
        <f t="shared" si="20"/>
        <v>0.51570102891128766</v>
      </c>
      <c r="R64">
        <f t="shared" si="20"/>
        <v>0.64922913018481843</v>
      </c>
      <c r="S64">
        <f t="shared" si="20"/>
        <v>0.81733105006669171</v>
      </c>
      <c r="T64">
        <f t="shared" si="20"/>
        <v>1.0289588287773692</v>
      </c>
      <c r="U64">
        <f t="shared" si="20"/>
        <v>1.2953824172377932</v>
      </c>
      <c r="V64">
        <f t="shared" si="20"/>
        <v>1.6307898430520127</v>
      </c>
      <c r="W64">
        <f t="shared" si="21"/>
        <v>2.0530427747140001</v>
      </c>
      <c r="X64">
        <f t="shared" si="21"/>
        <v>2.5846277205878629</v>
      </c>
      <c r="Y64">
        <f t="shared" si="21"/>
        <v>3.2538535174756946</v>
      </c>
      <c r="Z64">
        <f t="shared" si="21"/>
        <v>4.0963588794059884</v>
      </c>
      <c r="AA64">
        <f t="shared" si="21"/>
        <v>5.1570102891128782</v>
      </c>
      <c r="AB64">
        <f t="shared" si="21"/>
        <v>6.4922913018481871</v>
      </c>
    </row>
    <row r="65" spans="2:28" x14ac:dyDescent="0.25">
      <c r="B65">
        <f t="shared" si="22"/>
        <v>30</v>
      </c>
      <c r="C65">
        <f t="shared" si="19"/>
        <v>4.5952213911062398E-2</v>
      </c>
      <c r="D65">
        <f t="shared" si="19"/>
        <v>5.4497993651259818E-2</v>
      </c>
      <c r="E65">
        <f t="shared" si="19"/>
        <v>6.4633040700956518E-2</v>
      </c>
      <c r="F65">
        <f t="shared" si="19"/>
        <v>7.66529127105752E-2</v>
      </c>
      <c r="G65">
        <f t="shared" si="19"/>
        <v>9.0908132485991902E-2</v>
      </c>
      <c r="H65">
        <f t="shared" si="19"/>
        <v>0.10781440991413882</v>
      </c>
      <c r="I65">
        <f t="shared" si="19"/>
        <v>0.12786476487045972</v>
      </c>
      <c r="J65">
        <f t="shared" si="19"/>
        <v>0.15164390463573718</v>
      </c>
      <c r="K65">
        <f t="shared" si="19"/>
        <v>0.17984527509568232</v>
      </c>
      <c r="L65">
        <f t="shared" si="19"/>
        <v>0.21329128296937305</v>
      </c>
      <c r="M65">
        <f t="shared" si="20"/>
        <v>0.25295727878598778</v>
      </c>
      <c r="N65">
        <f t="shared" si="20"/>
        <v>0.3</v>
      </c>
      <c r="O65">
        <f t="shared" si="20"/>
        <v>0.37767762353825018</v>
      </c>
      <c r="P65">
        <f t="shared" si="20"/>
        <v>0.47546795773833411</v>
      </c>
      <c r="Q65">
        <f t="shared" si="20"/>
        <v>0.59857869449066392</v>
      </c>
      <c r="R65">
        <f t="shared" si="20"/>
        <v>0.75356592945287415</v>
      </c>
      <c r="S65">
        <f t="shared" si="20"/>
        <v>0.94868329805051399</v>
      </c>
      <c r="T65">
        <f t="shared" si="20"/>
        <v>1.1943215116604917</v>
      </c>
      <c r="U65">
        <f t="shared" si="20"/>
        <v>1.5035617008818167</v>
      </c>
      <c r="V65">
        <f t="shared" si="20"/>
        <v>1.8928720334405804</v>
      </c>
      <c r="W65">
        <f t="shared" si="21"/>
        <v>2.3829847041728454</v>
      </c>
      <c r="X65">
        <f t="shared" si="21"/>
        <v>3</v>
      </c>
      <c r="Y65">
        <f t="shared" si="21"/>
        <v>3.7767762353825045</v>
      </c>
      <c r="Z65">
        <f t="shared" si="21"/>
        <v>4.7546795773833415</v>
      </c>
      <c r="AA65">
        <f t="shared" si="21"/>
        <v>5.9857869449066419</v>
      </c>
      <c r="AB65">
        <f t="shared" si="21"/>
        <v>7.5356592945287399</v>
      </c>
    </row>
    <row r="67" spans="2:28" x14ac:dyDescent="0.25">
      <c r="B67" s="5" t="s">
        <v>10</v>
      </c>
    </row>
    <row r="68" spans="2:28" x14ac:dyDescent="0.25">
      <c r="C68">
        <v>30</v>
      </c>
      <c r="D68">
        <f>C68+2</f>
        <v>32</v>
      </c>
      <c r="E68">
        <f t="shared" ref="E68:AB68" si="23">D68+2</f>
        <v>34</v>
      </c>
      <c r="F68">
        <f t="shared" si="23"/>
        <v>36</v>
      </c>
      <c r="G68">
        <f t="shared" si="23"/>
        <v>38</v>
      </c>
      <c r="H68">
        <f t="shared" si="23"/>
        <v>40</v>
      </c>
      <c r="I68">
        <f t="shared" si="23"/>
        <v>42</v>
      </c>
      <c r="J68">
        <f t="shared" si="23"/>
        <v>44</v>
      </c>
      <c r="K68">
        <f t="shared" si="23"/>
        <v>46</v>
      </c>
      <c r="L68">
        <f t="shared" si="23"/>
        <v>48</v>
      </c>
      <c r="M68">
        <f t="shared" si="23"/>
        <v>50</v>
      </c>
      <c r="N68">
        <f t="shared" si="23"/>
        <v>52</v>
      </c>
      <c r="O68">
        <f t="shared" si="23"/>
        <v>54</v>
      </c>
      <c r="P68">
        <f t="shared" si="23"/>
        <v>56</v>
      </c>
      <c r="Q68">
        <f t="shared" si="23"/>
        <v>58</v>
      </c>
      <c r="R68">
        <f t="shared" si="23"/>
        <v>60</v>
      </c>
      <c r="S68">
        <f t="shared" si="23"/>
        <v>62</v>
      </c>
      <c r="T68">
        <f t="shared" si="23"/>
        <v>64</v>
      </c>
      <c r="U68">
        <f t="shared" si="23"/>
        <v>66</v>
      </c>
      <c r="V68">
        <f t="shared" si="23"/>
        <v>68</v>
      </c>
      <c r="W68">
        <f t="shared" si="23"/>
        <v>70</v>
      </c>
      <c r="X68">
        <f t="shared" si="23"/>
        <v>72</v>
      </c>
      <c r="Y68">
        <f t="shared" si="23"/>
        <v>74</v>
      </c>
      <c r="Z68">
        <f t="shared" si="23"/>
        <v>76</v>
      </c>
      <c r="AA68">
        <f t="shared" si="23"/>
        <v>78</v>
      </c>
      <c r="AB68">
        <f t="shared" si="23"/>
        <v>80</v>
      </c>
    </row>
    <row r="69" spans="2:28" x14ac:dyDescent="0.25">
      <c r="B69">
        <v>1</v>
      </c>
      <c r="C69" s="4">
        <f>C36/C3-1</f>
        <v>0.10103105900271325</v>
      </c>
      <c r="D69" s="4">
        <f t="shared" ref="D69:AB79" si="24">D36/D3-1</f>
        <v>8.2142476017451838E-2</v>
      </c>
      <c r="E69" s="4">
        <f t="shared" si="24"/>
        <v>2.5282693254192301E-2</v>
      </c>
      <c r="F69" s="4">
        <f t="shared" si="24"/>
        <v>4.9567140917739838E-2</v>
      </c>
      <c r="G69" s="4">
        <f t="shared" si="24"/>
        <v>6.3585746616920735E-2</v>
      </c>
      <c r="H69" s="4">
        <f t="shared" si="24"/>
        <v>8.2352360043835615E-2</v>
      </c>
      <c r="I69" s="4">
        <f t="shared" si="24"/>
        <v>7.5707406954701906E-2</v>
      </c>
      <c r="J69" s="4">
        <f t="shared" si="24"/>
        <v>4.6180290432549898E-2</v>
      </c>
      <c r="K69" s="4">
        <f t="shared" si="24"/>
        <v>2.6490985885273099E-2</v>
      </c>
      <c r="L69" s="4">
        <f t="shared" si="24"/>
        <v>6.4362095289802745E-3</v>
      </c>
      <c r="M69" s="4">
        <f t="shared" si="24"/>
        <v>5.0275132489294938E-2</v>
      </c>
      <c r="N69" s="4">
        <f t="shared" si="24"/>
        <v>7.7905788515498564E-2</v>
      </c>
      <c r="O69" s="4">
        <f t="shared" si="24"/>
        <v>0.11326650536711913</v>
      </c>
      <c r="P69" s="4">
        <f t="shared" si="24"/>
        <v>7.6219257610285363E-2</v>
      </c>
      <c r="Q69" s="4">
        <f t="shared" si="24"/>
        <v>6.2840957382454432E-2</v>
      </c>
      <c r="R69" s="4">
        <f t="shared" si="24"/>
        <v>4.9090881437739764E-2</v>
      </c>
      <c r="S69" s="4">
        <f t="shared" si="24"/>
        <v>1.2036114081636962E-2</v>
      </c>
      <c r="T69" s="4">
        <f t="shared" si="24"/>
        <v>4.9354812881216237E-2</v>
      </c>
      <c r="U69" s="4">
        <f t="shared" si="24"/>
        <v>4.7032349917738081E-2</v>
      </c>
      <c r="V69" s="4">
        <f t="shared" si="24"/>
        <v>5.8271201274206819E-2</v>
      </c>
      <c r="W69" s="4">
        <f t="shared" si="24"/>
        <v>9.5312412740417463E-2</v>
      </c>
      <c r="X69" s="4">
        <f t="shared" si="24"/>
        <v>0.14734875450203067</v>
      </c>
      <c r="Y69" s="4">
        <f t="shared" si="24"/>
        <v>0.13703190130631326</v>
      </c>
      <c r="Z69" s="4">
        <f t="shared" si="24"/>
        <v>0.15520834031464847</v>
      </c>
      <c r="AA69" s="4">
        <f t="shared" si="24"/>
        <v>0.12930774249625165</v>
      </c>
      <c r="AB69" s="4">
        <f t="shared" si="24"/>
        <v>0.12768075473099327</v>
      </c>
    </row>
    <row r="70" spans="2:28" x14ac:dyDescent="0.25">
      <c r="B70">
        <f>B69+1</f>
        <v>2</v>
      </c>
      <c r="C70" s="4">
        <f t="shared" ref="C70:R85" si="25">C37/C4-1</f>
        <v>0.1882179934998538</v>
      </c>
      <c r="D70" s="4">
        <f t="shared" si="25"/>
        <v>0.14629268116280847</v>
      </c>
      <c r="E70" s="4">
        <f t="shared" si="25"/>
        <v>0.10984747321552923</v>
      </c>
      <c r="F70" s="4">
        <f t="shared" si="25"/>
        <v>7.7091167821342843E-2</v>
      </c>
      <c r="G70" s="4">
        <f t="shared" si="25"/>
        <v>0.10668073485663343</v>
      </c>
      <c r="H70" s="4">
        <f t="shared" si="25"/>
        <v>0.13091278390741601</v>
      </c>
      <c r="I70" s="4">
        <f t="shared" si="25"/>
        <v>0.10381678031540997</v>
      </c>
      <c r="J70" s="4">
        <f t="shared" si="25"/>
        <v>8.3888254999943124E-2</v>
      </c>
      <c r="K70" s="4">
        <f t="shared" si="25"/>
        <v>7.9207983258287706E-2</v>
      </c>
      <c r="L70" s="4">
        <f t="shared" si="25"/>
        <v>7.3915529399038116E-2</v>
      </c>
      <c r="M70" s="4">
        <f t="shared" si="25"/>
        <v>9.1726876589485418E-2</v>
      </c>
      <c r="N70" s="4">
        <f t="shared" si="25"/>
        <v>0.13522029227786381</v>
      </c>
      <c r="O70" s="4">
        <f t="shared" si="25"/>
        <v>0.15237033489322238</v>
      </c>
      <c r="P70" s="4">
        <f t="shared" si="25"/>
        <v>0.12900389576309701</v>
      </c>
      <c r="Q70" s="4">
        <f t="shared" si="25"/>
        <v>0.11663527254616368</v>
      </c>
      <c r="R70" s="4">
        <f t="shared" si="25"/>
        <v>0.10475577638736167</v>
      </c>
      <c r="S70" s="4">
        <f t="shared" si="24"/>
        <v>7.516192199827354E-2</v>
      </c>
      <c r="T70" s="4">
        <f t="shared" si="24"/>
        <v>9.2826167978404817E-2</v>
      </c>
      <c r="U70" s="4">
        <f t="shared" si="24"/>
        <v>9.6519839825266907E-2</v>
      </c>
      <c r="V70" s="4">
        <f t="shared" si="24"/>
        <v>0.14768357224201134</v>
      </c>
      <c r="W70" s="4">
        <f t="shared" si="24"/>
        <v>0.20262970565713267</v>
      </c>
      <c r="X70" s="4">
        <f t="shared" si="24"/>
        <v>0.22708850241553113</v>
      </c>
      <c r="Y70" s="4">
        <f t="shared" si="24"/>
        <v>0.2245238484201515</v>
      </c>
      <c r="Z70" s="4">
        <f t="shared" si="24"/>
        <v>0.22487471614606824</v>
      </c>
      <c r="AA70" s="4">
        <f t="shared" si="24"/>
        <v>0.20621247663080244</v>
      </c>
      <c r="AB70" s="4">
        <f t="shared" si="24"/>
        <v>0.2083980919336097</v>
      </c>
    </row>
    <row r="71" spans="2:28" x14ac:dyDescent="0.25">
      <c r="B71">
        <f t="shared" ref="B71:B94" si="26">B70+1</f>
        <v>3</v>
      </c>
      <c r="C71" s="4">
        <f t="shared" si="25"/>
        <v>0.1157539720868741</v>
      </c>
      <c r="D71" s="4">
        <f t="shared" si="24"/>
        <v>6.9174362312609539E-2</v>
      </c>
      <c r="E71" s="4">
        <f t="shared" si="24"/>
        <v>5.6925590977761731E-2</v>
      </c>
      <c r="F71" s="4">
        <f t="shared" si="24"/>
        <v>4.192084397410234E-2</v>
      </c>
      <c r="G71" s="4">
        <f t="shared" si="24"/>
        <v>6.6970426135273931E-2</v>
      </c>
      <c r="H71" s="4">
        <f t="shared" si="24"/>
        <v>7.9559338123469159E-2</v>
      </c>
      <c r="I71" s="4">
        <f t="shared" si="24"/>
        <v>5.2480007617845992E-2</v>
      </c>
      <c r="J71" s="4">
        <f t="shared" si="24"/>
        <v>3.336803972451774E-2</v>
      </c>
      <c r="K71" s="4">
        <f t="shared" si="24"/>
        <v>2.3322644654589331E-2</v>
      </c>
      <c r="L71" s="4">
        <f t="shared" si="24"/>
        <v>3.6242022082783487E-2</v>
      </c>
      <c r="M71" s="4">
        <f t="shared" si="24"/>
        <v>5.7252106501296751E-2</v>
      </c>
      <c r="N71" s="4">
        <f t="shared" si="24"/>
        <v>9.6983081834386198E-2</v>
      </c>
      <c r="O71" s="4">
        <f t="shared" si="24"/>
        <v>9.4435700521317889E-2</v>
      </c>
      <c r="P71" s="4">
        <f t="shared" si="24"/>
        <v>7.5897094541128585E-2</v>
      </c>
      <c r="Q71" s="4">
        <f t="shared" si="24"/>
        <v>6.3920180381964231E-2</v>
      </c>
      <c r="R71" s="4">
        <f t="shared" si="24"/>
        <v>4.3569827031756381E-2</v>
      </c>
      <c r="S71" s="4">
        <f t="shared" si="24"/>
        <v>4.0127415915225173E-2</v>
      </c>
      <c r="T71" s="4">
        <f t="shared" si="24"/>
        <v>5.1093151286549343E-2</v>
      </c>
      <c r="U71" s="4">
        <f t="shared" si="24"/>
        <v>4.7174752781210305E-2</v>
      </c>
      <c r="V71" s="4">
        <f t="shared" si="24"/>
        <v>9.3075654905535599E-2</v>
      </c>
      <c r="W71" s="4">
        <f t="shared" si="24"/>
        <v>0.14715304339250324</v>
      </c>
      <c r="X71" s="4">
        <f t="shared" si="24"/>
        <v>0.1607304673961123</v>
      </c>
      <c r="Y71" s="4">
        <f t="shared" si="24"/>
        <v>0.16972305745991867</v>
      </c>
      <c r="Z71" s="4">
        <f t="shared" si="24"/>
        <v>0.1650194160432954</v>
      </c>
      <c r="AA71" s="4">
        <f t="shared" si="24"/>
        <v>0.1594725111334907</v>
      </c>
      <c r="AB71" s="4">
        <f t="shared" si="24"/>
        <v>0.16569643855258809</v>
      </c>
    </row>
    <row r="72" spans="2:28" x14ac:dyDescent="0.25">
      <c r="B72">
        <f t="shared" si="26"/>
        <v>4</v>
      </c>
      <c r="C72" s="4">
        <f t="shared" si="25"/>
        <v>0.16137513178865559</v>
      </c>
      <c r="D72" s="4">
        <f t="shared" si="24"/>
        <v>0.12273857043052727</v>
      </c>
      <c r="E72" s="4">
        <f t="shared" si="24"/>
        <v>8.8578686608145718E-2</v>
      </c>
      <c r="F72" s="4">
        <f t="shared" si="24"/>
        <v>8.9822485596275037E-2</v>
      </c>
      <c r="G72" s="4">
        <f t="shared" si="24"/>
        <v>0.11663312605990184</v>
      </c>
      <c r="H72" s="4">
        <f t="shared" si="24"/>
        <v>0.11317914849904032</v>
      </c>
      <c r="I72" s="4">
        <f t="shared" si="24"/>
        <v>9.0348338408511308E-2</v>
      </c>
      <c r="J72" s="4">
        <f t="shared" si="24"/>
        <v>7.9081625784404252E-2</v>
      </c>
      <c r="K72" s="4">
        <f t="shared" si="24"/>
        <v>7.4394779594662008E-2</v>
      </c>
      <c r="L72" s="4">
        <f t="shared" si="24"/>
        <v>8.1915311235736477E-2</v>
      </c>
      <c r="M72" s="4">
        <f t="shared" si="24"/>
        <v>0.11363682349179771</v>
      </c>
      <c r="N72" s="4">
        <f t="shared" si="24"/>
        <v>0.14360141620006339</v>
      </c>
      <c r="O72" s="4">
        <f t="shared" si="24"/>
        <v>0.13933456764555641</v>
      </c>
      <c r="P72" s="4">
        <f t="shared" si="24"/>
        <v>0.12281355020434526</v>
      </c>
      <c r="Q72" s="4">
        <f t="shared" si="24"/>
        <v>0.11162078277361487</v>
      </c>
      <c r="R72" s="4">
        <f t="shared" si="24"/>
        <v>9.1058427572209943E-2</v>
      </c>
      <c r="S72" s="4">
        <f t="shared" si="24"/>
        <v>8.8493495834051972E-2</v>
      </c>
      <c r="T72" s="4">
        <f t="shared" si="24"/>
        <v>0.1000533499467462</v>
      </c>
      <c r="U72" s="4">
        <f t="shared" si="24"/>
        <v>0.12828265414642859</v>
      </c>
      <c r="V72" s="4">
        <f t="shared" si="24"/>
        <v>0.1840850476814988</v>
      </c>
      <c r="W72" s="4">
        <f t="shared" si="24"/>
        <v>0.22597148359490382</v>
      </c>
      <c r="X72" s="4">
        <f t="shared" si="24"/>
        <v>0.24007544270872172</v>
      </c>
      <c r="Y72" s="4">
        <f t="shared" si="24"/>
        <v>0.24511248916575679</v>
      </c>
      <c r="Z72" s="4">
        <f t="shared" si="24"/>
        <v>0.24239370448541986</v>
      </c>
      <c r="AA72" s="4">
        <f t="shared" si="24"/>
        <v>0.24524458267275739</v>
      </c>
      <c r="AB72" s="4">
        <f t="shared" si="24"/>
        <v>0.2582700912166418</v>
      </c>
    </row>
    <row r="73" spans="2:28" x14ac:dyDescent="0.25">
      <c r="B73">
        <f t="shared" si="26"/>
        <v>5</v>
      </c>
      <c r="C73" s="4">
        <f t="shared" si="25"/>
        <v>8.7215336404548705E-2</v>
      </c>
      <c r="D73" s="4">
        <f t="shared" si="24"/>
        <v>6.6037654108993982E-2</v>
      </c>
      <c r="E73" s="4">
        <f t="shared" si="24"/>
        <v>4.4567159590215288E-2</v>
      </c>
      <c r="F73" s="4">
        <f t="shared" si="24"/>
        <v>4.9832146402980948E-2</v>
      </c>
      <c r="G73" s="4">
        <f t="shared" si="24"/>
        <v>6.8204629028766783E-2</v>
      </c>
      <c r="H73" s="4">
        <f t="shared" si="24"/>
        <v>5.8850684080255844E-2</v>
      </c>
      <c r="I73" s="4">
        <f t="shared" si="24"/>
        <v>3.7784687066722888E-2</v>
      </c>
      <c r="J73" s="4">
        <f t="shared" si="24"/>
        <v>2.5019487754591729E-2</v>
      </c>
      <c r="K73" s="4">
        <f t="shared" si="24"/>
        <v>3.2224040137649235E-2</v>
      </c>
      <c r="L73" s="4">
        <f t="shared" si="24"/>
        <v>4.4308365374876146E-2</v>
      </c>
      <c r="M73" s="4">
        <f t="shared" si="24"/>
        <v>7.6079831533611308E-2</v>
      </c>
      <c r="N73" s="4">
        <f t="shared" si="24"/>
        <v>9.0041474173056635E-2</v>
      </c>
      <c r="O73" s="4">
        <f t="shared" si="24"/>
        <v>8.4283790045089457E-2</v>
      </c>
      <c r="P73" s="4">
        <f t="shared" si="24"/>
        <v>6.9687754816494474E-2</v>
      </c>
      <c r="Q73" s="4">
        <f t="shared" si="24"/>
        <v>5.3296107891035227E-2</v>
      </c>
      <c r="R73" s="4">
        <f t="shared" si="24"/>
        <v>4.8370831808024706E-2</v>
      </c>
      <c r="S73" s="4">
        <f t="shared" si="24"/>
        <v>4.7060538026419962E-2</v>
      </c>
      <c r="T73" s="4">
        <f t="shared" si="24"/>
        <v>5.2131498249670116E-2</v>
      </c>
      <c r="U73" s="4">
        <f t="shared" si="24"/>
        <v>7.5530921907642101E-2</v>
      </c>
      <c r="V73" s="4">
        <f t="shared" si="24"/>
        <v>0.13044798391354773</v>
      </c>
      <c r="W73" s="4">
        <f t="shared" si="24"/>
        <v>0.16125630992710671</v>
      </c>
      <c r="X73" s="4">
        <f t="shared" si="24"/>
        <v>0.18016477182907487</v>
      </c>
      <c r="Y73" s="4">
        <f t="shared" si="24"/>
        <v>0.18303910436411019</v>
      </c>
      <c r="Z73" s="4">
        <f t="shared" si="24"/>
        <v>0.18808721195590028</v>
      </c>
      <c r="AA73" s="4">
        <f t="shared" si="24"/>
        <v>0.19767620188514634</v>
      </c>
      <c r="AB73" s="4">
        <f t="shared" si="24"/>
        <v>0.21057435506854261</v>
      </c>
    </row>
    <row r="74" spans="2:28" x14ac:dyDescent="0.25">
      <c r="B74">
        <f t="shared" si="26"/>
        <v>6</v>
      </c>
      <c r="C74" s="4">
        <f t="shared" si="25"/>
        <v>0.13290858390800309</v>
      </c>
      <c r="D74" s="4">
        <f t="shared" si="24"/>
        <v>9.7102574219866344E-2</v>
      </c>
      <c r="E74" s="4">
        <f t="shared" si="24"/>
        <v>8.8566735699940224E-2</v>
      </c>
      <c r="F74" s="4">
        <f t="shared" si="24"/>
        <v>9.8666072346248024E-2</v>
      </c>
      <c r="G74" s="4">
        <f t="shared" si="24"/>
        <v>0.10486553359562745</v>
      </c>
      <c r="H74" s="4">
        <f t="shared" si="24"/>
        <v>9.5167844644094002E-2</v>
      </c>
      <c r="I74" s="4">
        <f t="shared" si="24"/>
        <v>8.0073478935053011E-2</v>
      </c>
      <c r="J74" s="4">
        <f t="shared" si="24"/>
        <v>7.1645796608717616E-2</v>
      </c>
      <c r="K74" s="4">
        <f t="shared" si="24"/>
        <v>7.6168706906606154E-2</v>
      </c>
      <c r="L74" s="4">
        <f t="shared" si="24"/>
        <v>9.7653061011792719E-2</v>
      </c>
      <c r="M74" s="4">
        <f t="shared" si="24"/>
        <v>0.12444577999903528</v>
      </c>
      <c r="N74" s="4">
        <f t="shared" si="24"/>
        <v>0.13454492284821029</v>
      </c>
      <c r="O74" s="4">
        <f t="shared" si="24"/>
        <v>0.12806843617162778</v>
      </c>
      <c r="P74" s="4">
        <f t="shared" si="24"/>
        <v>0.11466401494695999</v>
      </c>
      <c r="Q74" s="4">
        <f t="shared" si="24"/>
        <v>9.7569162484119953E-2</v>
      </c>
      <c r="R74" s="4">
        <f t="shared" si="24"/>
        <v>9.3894786223861271E-2</v>
      </c>
      <c r="S74" s="4">
        <f t="shared" si="24"/>
        <v>9.5687993026216001E-2</v>
      </c>
      <c r="T74" s="4">
        <f t="shared" si="24"/>
        <v>9.8992176897900519E-2</v>
      </c>
      <c r="U74" s="4">
        <f t="shared" si="24"/>
        <v>0.16053851258811958</v>
      </c>
      <c r="V74" s="4">
        <f t="shared" si="24"/>
        <v>0.20852107492698702</v>
      </c>
      <c r="W74" s="4">
        <f t="shared" si="24"/>
        <v>0.23844423971640838</v>
      </c>
      <c r="X74" s="4">
        <f t="shared" si="24"/>
        <v>0.25470854754556904</v>
      </c>
      <c r="Y74" s="4">
        <f t="shared" si="24"/>
        <v>0.26008001708170148</v>
      </c>
      <c r="Z74" s="4">
        <f t="shared" si="24"/>
        <v>0.27251644761433957</v>
      </c>
      <c r="AA74" s="4">
        <f t="shared" si="24"/>
        <v>0.29074567013557595</v>
      </c>
      <c r="AB74" s="4">
        <f t="shared" si="24"/>
        <v>0.31048108630830495</v>
      </c>
    </row>
    <row r="75" spans="2:28" x14ac:dyDescent="0.25">
      <c r="B75">
        <f t="shared" si="26"/>
        <v>7</v>
      </c>
      <c r="C75" s="4">
        <f t="shared" si="25"/>
        <v>7.3114419456933755E-2</v>
      </c>
      <c r="D75" s="4">
        <f t="shared" si="24"/>
        <v>4.8068875179273718E-2</v>
      </c>
      <c r="E75" s="4">
        <f t="shared" si="24"/>
        <v>4.4772603188467652E-2</v>
      </c>
      <c r="F75" s="4">
        <f t="shared" si="24"/>
        <v>5.1714530792980939E-2</v>
      </c>
      <c r="G75" s="4">
        <f t="shared" si="24"/>
        <v>5.1404298099060997E-2</v>
      </c>
      <c r="H75" s="4">
        <f t="shared" si="24"/>
        <v>4.0439277244250338E-2</v>
      </c>
      <c r="I75" s="4">
        <f t="shared" si="24"/>
        <v>2.5258245695921833E-2</v>
      </c>
      <c r="J75" s="4">
        <f t="shared" si="24"/>
        <v>2.6982869602458326E-2</v>
      </c>
      <c r="K75" s="4">
        <f t="shared" si="24"/>
        <v>3.5634050554717689E-2</v>
      </c>
      <c r="L75" s="4">
        <f t="shared" si="24"/>
        <v>5.897766391869963E-2</v>
      </c>
      <c r="M75" s="4">
        <f t="shared" si="24"/>
        <v>7.4173544094740862E-2</v>
      </c>
      <c r="N75" s="4">
        <f t="shared" si="24"/>
        <v>8.0154452470191817E-2</v>
      </c>
      <c r="O75" s="4">
        <f t="shared" si="24"/>
        <v>7.328537813532221E-2</v>
      </c>
      <c r="P75" s="4">
        <f t="shared" si="24"/>
        <v>5.6722840553469211E-2</v>
      </c>
      <c r="Q75" s="4">
        <f t="shared" si="24"/>
        <v>5.1509844113394765E-2</v>
      </c>
      <c r="R75" s="4">
        <f t="shared" si="24"/>
        <v>4.9409469929807992E-2</v>
      </c>
      <c r="S75" s="4">
        <f t="shared" si="24"/>
        <v>4.8632067031910031E-2</v>
      </c>
      <c r="T75" s="4">
        <f t="shared" si="24"/>
        <v>4.8098632908087025E-2</v>
      </c>
      <c r="U75" s="4">
        <f t="shared" si="24"/>
        <v>0.10741703246485623</v>
      </c>
      <c r="V75" s="4">
        <f t="shared" si="24"/>
        <v>0.14579475114861595</v>
      </c>
      <c r="W75" s="4">
        <f t="shared" si="24"/>
        <v>0.17660018197872507</v>
      </c>
      <c r="X75" s="4">
        <f t="shared" si="24"/>
        <v>0.18996157680684922</v>
      </c>
      <c r="Y75" s="4">
        <f t="shared" si="24"/>
        <v>0.20159389579882525</v>
      </c>
      <c r="Z75" s="4">
        <f t="shared" si="24"/>
        <v>0.21966516294101668</v>
      </c>
      <c r="AA75" s="4">
        <f t="shared" si="24"/>
        <v>0.23994793446107132</v>
      </c>
      <c r="AB75" s="4">
        <f t="shared" si="24"/>
        <v>0.26558125908192554</v>
      </c>
    </row>
    <row r="76" spans="2:28" x14ac:dyDescent="0.25">
      <c r="B76">
        <f t="shared" si="26"/>
        <v>8</v>
      </c>
      <c r="C76" s="4">
        <f t="shared" si="25"/>
        <v>0.10277976577536574</v>
      </c>
      <c r="D76" s="4">
        <f t="shared" si="24"/>
        <v>8.8783483818852815E-2</v>
      </c>
      <c r="E76" s="4">
        <f t="shared" si="24"/>
        <v>9.0571721841834263E-2</v>
      </c>
      <c r="F76" s="4">
        <f t="shared" si="24"/>
        <v>8.9449538758114455E-2</v>
      </c>
      <c r="G76" s="4">
        <f t="shared" si="24"/>
        <v>8.7593780861156878E-2</v>
      </c>
      <c r="H76" s="4">
        <f t="shared" si="24"/>
        <v>8.0010287816471237E-2</v>
      </c>
      <c r="I76" s="4">
        <f t="shared" si="24"/>
        <v>6.8674602048319322E-2</v>
      </c>
      <c r="J76" s="4">
        <f t="shared" si="24"/>
        <v>6.9063652598019498E-2</v>
      </c>
      <c r="K76" s="4">
        <f t="shared" si="24"/>
        <v>8.5826503832793888E-2</v>
      </c>
      <c r="L76" s="4">
        <f t="shared" si="24"/>
        <v>0.10655961554989224</v>
      </c>
      <c r="M76" s="4">
        <f t="shared" si="24"/>
        <v>0.11876834648174883</v>
      </c>
      <c r="N76" s="4">
        <f t="shared" si="24"/>
        <v>0.12273181193169758</v>
      </c>
      <c r="O76" s="4">
        <f t="shared" si="24"/>
        <v>0.11588574007326535</v>
      </c>
      <c r="P76" s="4">
        <f t="shared" si="24"/>
        <v>9.8913276098985259E-2</v>
      </c>
      <c r="Q76" s="4">
        <f t="shared" si="24"/>
        <v>9.4993684111091437E-2</v>
      </c>
      <c r="R76" s="4">
        <f t="shared" si="24"/>
        <v>9.5819318884795557E-2</v>
      </c>
      <c r="S76" s="4">
        <f t="shared" si="24"/>
        <v>9.4808529116108931E-2</v>
      </c>
      <c r="T76" s="4">
        <f t="shared" si="24"/>
        <v>0.12888174238878936</v>
      </c>
      <c r="U76" s="4">
        <f t="shared" si="24"/>
        <v>0.18339834917358666</v>
      </c>
      <c r="V76" s="4">
        <f t="shared" si="24"/>
        <v>0.22130316346826451</v>
      </c>
      <c r="W76" s="4">
        <f t="shared" si="24"/>
        <v>0.24972882179821876</v>
      </c>
      <c r="X76" s="4">
        <f t="shared" si="24"/>
        <v>0.26527715420239817</v>
      </c>
      <c r="Y76" s="4">
        <f t="shared" si="24"/>
        <v>0.28418628229301102</v>
      </c>
      <c r="Z76" s="4">
        <f t="shared" si="24"/>
        <v>0.31097768616461341</v>
      </c>
      <c r="AA76" s="4">
        <f t="shared" si="24"/>
        <v>0.33961551364633902</v>
      </c>
      <c r="AB76" s="4">
        <f t="shared" si="24"/>
        <v>0.37655463838631964</v>
      </c>
    </row>
    <row r="77" spans="2:28" x14ac:dyDescent="0.25">
      <c r="B77">
        <f t="shared" si="26"/>
        <v>9</v>
      </c>
      <c r="C77" s="4">
        <f t="shared" si="25"/>
        <v>5.0042357906474377E-2</v>
      </c>
      <c r="D77" s="4">
        <f t="shared" si="24"/>
        <v>4.1621939417911813E-2</v>
      </c>
      <c r="E77" s="4">
        <f t="shared" si="24"/>
        <v>4.2263629794224045E-2</v>
      </c>
      <c r="F77" s="4">
        <f t="shared" si="24"/>
        <v>3.7138063614132077E-2</v>
      </c>
      <c r="G77" s="4">
        <f t="shared" si="24"/>
        <v>3.2825170754092525E-2</v>
      </c>
      <c r="H77" s="4">
        <f t="shared" si="24"/>
        <v>2.3854802524886365E-2</v>
      </c>
      <c r="I77" s="4">
        <f t="shared" si="24"/>
        <v>2.1753800666890699E-2</v>
      </c>
      <c r="J77" s="4">
        <f t="shared" si="24"/>
        <v>2.6373603471473439E-2</v>
      </c>
      <c r="K77" s="4">
        <f t="shared" si="24"/>
        <v>4.5388031944001206E-2</v>
      </c>
      <c r="L77" s="4">
        <f t="shared" si="24"/>
        <v>5.754959881988686E-2</v>
      </c>
      <c r="M77" s="4">
        <f t="shared" si="24"/>
        <v>6.5989725637964014E-2</v>
      </c>
      <c r="N77" s="4">
        <f t="shared" si="24"/>
        <v>6.7767775712643363E-2</v>
      </c>
      <c r="O77" s="4">
        <f t="shared" si="24"/>
        <v>5.7238336120550626E-2</v>
      </c>
      <c r="P77" s="4">
        <f t="shared" si="24"/>
        <v>5.0594531203090654E-2</v>
      </c>
      <c r="Q77" s="4">
        <f t="shared" si="24"/>
        <v>4.8309502881010102E-2</v>
      </c>
      <c r="R77" s="4">
        <f t="shared" si="24"/>
        <v>4.7434806581221567E-2</v>
      </c>
      <c r="S77" s="4">
        <f t="shared" si="24"/>
        <v>4.4397935845707615E-2</v>
      </c>
      <c r="T77" s="4">
        <f t="shared" si="24"/>
        <v>7.6790051010261928E-2</v>
      </c>
      <c r="U77" s="4">
        <f t="shared" si="24"/>
        <v>0.12205800502841879</v>
      </c>
      <c r="V77" s="4">
        <f t="shared" si="24"/>
        <v>0.15941674241943882</v>
      </c>
      <c r="W77" s="4">
        <f t="shared" si="24"/>
        <v>0.18363649880511002</v>
      </c>
      <c r="X77" s="4">
        <f t="shared" si="24"/>
        <v>0.20357510166034953</v>
      </c>
      <c r="Y77" s="4">
        <f t="shared" si="24"/>
        <v>0.22755196646289977</v>
      </c>
      <c r="Z77" s="4">
        <f t="shared" si="24"/>
        <v>0.25643485667493837</v>
      </c>
      <c r="AA77" s="4">
        <f t="shared" si="24"/>
        <v>0.29122455727869823</v>
      </c>
      <c r="AB77" s="4">
        <f t="shared" si="24"/>
        <v>0.34172085055064971</v>
      </c>
    </row>
    <row r="78" spans="2:28" x14ac:dyDescent="0.25">
      <c r="B78">
        <f t="shared" si="26"/>
        <v>10</v>
      </c>
      <c r="C78" s="4">
        <f t="shared" si="25"/>
        <v>8.7877757011830537E-2</v>
      </c>
      <c r="D78" s="4">
        <f t="shared" si="24"/>
        <v>8.4429753479168701E-2</v>
      </c>
      <c r="E78" s="4">
        <f t="shared" si="24"/>
        <v>7.8904112537488302E-2</v>
      </c>
      <c r="F78" s="4">
        <f t="shared" si="24"/>
        <v>7.3057568846057297E-2</v>
      </c>
      <c r="G78" s="4">
        <f t="shared" si="24"/>
        <v>7.0865115218207153E-2</v>
      </c>
      <c r="H78" s="4">
        <f t="shared" si="24"/>
        <v>6.4513199352209227E-2</v>
      </c>
      <c r="I78" s="4">
        <f t="shared" si="24"/>
        <v>6.1740972879849254E-2</v>
      </c>
      <c r="J78" s="4">
        <f t="shared" si="24"/>
        <v>7.3795229098831516E-2</v>
      </c>
      <c r="K78" s="4">
        <f t="shared" si="24"/>
        <v>9.1191967686484521E-2</v>
      </c>
      <c r="L78" s="4">
        <f t="shared" si="24"/>
        <v>0.10130624594266968</v>
      </c>
      <c r="M78" s="4">
        <f t="shared" si="24"/>
        <v>0.10791584252111908</v>
      </c>
      <c r="N78" s="4">
        <f t="shared" si="24"/>
        <v>0.10885598845694244</v>
      </c>
      <c r="O78" s="4">
        <f t="shared" si="24"/>
        <v>9.7396310038622813E-2</v>
      </c>
      <c r="P78" s="4">
        <f t="shared" si="24"/>
        <v>9.2207322737085873E-2</v>
      </c>
      <c r="Q78" s="4">
        <f t="shared" si="24"/>
        <v>9.2678808548497749E-2</v>
      </c>
      <c r="R78" s="4">
        <f t="shared" si="24"/>
        <v>9.1885457223724876E-2</v>
      </c>
      <c r="S78" s="4">
        <f t="shared" si="24"/>
        <v>9.0662413958887411E-2</v>
      </c>
      <c r="T78" s="4">
        <f t="shared" si="24"/>
        <v>0.15024891248730343</v>
      </c>
      <c r="U78" s="4">
        <f t="shared" si="24"/>
        <v>0.19525300380726951</v>
      </c>
      <c r="V78" s="4">
        <f t="shared" si="24"/>
        <v>0.2308548072120491</v>
      </c>
      <c r="W78" s="4">
        <f t="shared" si="24"/>
        <v>0.25682967699912296</v>
      </c>
      <c r="X78" s="4">
        <f t="shared" si="24"/>
        <v>0.28356068993027339</v>
      </c>
      <c r="Y78" s="4">
        <f t="shared" si="24"/>
        <v>0.31638836254905223</v>
      </c>
      <c r="Z78" s="4">
        <f t="shared" si="24"/>
        <v>0.35413239158831633</v>
      </c>
      <c r="AA78" s="4">
        <f t="shared" si="24"/>
        <v>0.40125025425932059</v>
      </c>
      <c r="AB78" s="4">
        <f t="shared" si="24"/>
        <v>0.47442801136895141</v>
      </c>
    </row>
    <row r="79" spans="2:28" x14ac:dyDescent="0.25">
      <c r="B79">
        <f t="shared" si="26"/>
        <v>11</v>
      </c>
      <c r="C79" s="4">
        <f t="shared" si="25"/>
        <v>3.7842353764640402E-2</v>
      </c>
      <c r="D79" s="4">
        <f t="shared" si="24"/>
        <v>3.4300453554182875E-2</v>
      </c>
      <c r="E79" s="4">
        <f t="shared" si="24"/>
        <v>2.6087838173209033E-2</v>
      </c>
      <c r="F79" s="4">
        <f t="shared" si="24"/>
        <v>1.8874113310203278E-2</v>
      </c>
      <c r="G79" s="4">
        <f t="shared" si="24"/>
        <v>1.4588559488590169E-2</v>
      </c>
      <c r="H79" s="4">
        <f t="shared" si="24"/>
        <v>1.5566024796744182E-2</v>
      </c>
      <c r="I79" s="4">
        <f t="shared" si="24"/>
        <v>1.7085800438889853E-2</v>
      </c>
      <c r="J79" s="4">
        <f t="shared" si="24"/>
        <v>3.1792888999143898E-2</v>
      </c>
      <c r="K79" s="4">
        <f t="shared" si="24"/>
        <v>4.2236703474497705E-2</v>
      </c>
      <c r="L79" s="4">
        <f t="shared" si="24"/>
        <v>4.9453313764062479E-2</v>
      </c>
      <c r="M79" s="4">
        <f t="shared" si="24"/>
        <v>5.3775108936289007E-2</v>
      </c>
      <c r="N79" s="4">
        <f t="shared" si="24"/>
        <v>5.0254567297640884E-2</v>
      </c>
      <c r="O79" s="4">
        <f t="shared" si="24"/>
        <v>4.712645577677721E-2</v>
      </c>
      <c r="P79" s="4">
        <f t="shared" si="24"/>
        <v>4.3800789664781847E-2</v>
      </c>
      <c r="Q79" s="4">
        <f t="shared" si="24"/>
        <v>4.3045377201627488E-2</v>
      </c>
      <c r="R79" s="4">
        <f t="shared" si="24"/>
        <v>4.0699580568087201E-2</v>
      </c>
      <c r="S79" s="4">
        <f t="shared" si="24"/>
        <v>4.0038018562003952E-2</v>
      </c>
      <c r="T79" s="4">
        <f t="shared" si="24"/>
        <v>9.0559733432511225E-2</v>
      </c>
      <c r="U79" s="4">
        <f t="shared" si="24"/>
        <v>0.1338253694945053</v>
      </c>
      <c r="V79" s="4">
        <f t="shared" si="24"/>
        <v>0.16478049308928844</v>
      </c>
      <c r="W79" s="4">
        <f t="shared" si="24"/>
        <v>0.19327882671424446</v>
      </c>
      <c r="X79" s="4">
        <f t="shared" ref="D79:AB89" si="27">X46/X13-1</f>
        <v>0.22397325412447389</v>
      </c>
      <c r="Y79" s="4">
        <f t="shared" si="27"/>
        <v>0.2588753101725958</v>
      </c>
      <c r="Z79" s="4">
        <f t="shared" si="27"/>
        <v>0.30223134220092396</v>
      </c>
      <c r="AA79" s="4">
        <f t="shared" si="27"/>
        <v>0.36211890780597256</v>
      </c>
      <c r="AB79" s="4">
        <f t="shared" si="27"/>
        <v>0.45219666843368023</v>
      </c>
    </row>
    <row r="80" spans="2:28" x14ac:dyDescent="0.25">
      <c r="B80">
        <f t="shared" si="26"/>
        <v>12</v>
      </c>
      <c r="C80" s="4">
        <f t="shared" si="25"/>
        <v>7.7839193656763728E-2</v>
      </c>
      <c r="D80" s="4">
        <f t="shared" si="27"/>
        <v>6.9217516801491241E-2</v>
      </c>
      <c r="E80" s="4">
        <f t="shared" si="27"/>
        <v>6.0696956172467065E-2</v>
      </c>
      <c r="F80" s="4">
        <f t="shared" si="27"/>
        <v>5.5669674006595171E-2</v>
      </c>
      <c r="G80" s="4">
        <f t="shared" si="27"/>
        <v>5.3268598465011197E-2</v>
      </c>
      <c r="H80" s="4">
        <f t="shared" si="27"/>
        <v>5.3393069963140638E-2</v>
      </c>
      <c r="I80" s="4">
        <f t="shared" si="27"/>
        <v>6.1854972566722344E-2</v>
      </c>
      <c r="J80" s="4">
        <f t="shared" si="27"/>
        <v>7.5600040737066942E-2</v>
      </c>
      <c r="K80" s="4">
        <f t="shared" si="27"/>
        <v>8.4495880769614562E-2</v>
      </c>
      <c r="L80" s="4">
        <f t="shared" si="27"/>
        <v>9.0327248773554691E-2</v>
      </c>
      <c r="M80" s="4">
        <f t="shared" si="27"/>
        <v>9.3776018720970189E-2</v>
      </c>
      <c r="N80" s="4">
        <f t="shared" si="27"/>
        <v>8.884070164547242E-2</v>
      </c>
      <c r="O80" s="4">
        <f t="shared" si="27"/>
        <v>8.6787834373400763E-2</v>
      </c>
      <c r="P80" s="4">
        <f t="shared" si="27"/>
        <v>8.618891755797442E-2</v>
      </c>
      <c r="Q80" s="4">
        <f t="shared" si="27"/>
        <v>8.5697221141782132E-2</v>
      </c>
      <c r="R80" s="4">
        <f t="shared" si="27"/>
        <v>8.5138373298829562E-2</v>
      </c>
      <c r="S80" s="4">
        <f t="shared" si="27"/>
        <v>0.11067139299919115</v>
      </c>
      <c r="T80" s="4">
        <f t="shared" si="27"/>
        <v>0.16111566620963891</v>
      </c>
      <c r="U80" s="4">
        <f t="shared" si="27"/>
        <v>0.20298548615398659</v>
      </c>
      <c r="V80" s="4">
        <f t="shared" si="27"/>
        <v>0.23565150059661244</v>
      </c>
      <c r="W80" s="4">
        <f t="shared" si="27"/>
        <v>0.27034686987950551</v>
      </c>
      <c r="X80" s="4">
        <f t="shared" si="27"/>
        <v>0.30964031086772703</v>
      </c>
      <c r="Y80" s="4">
        <f t="shared" si="27"/>
        <v>0.35372795813359192</v>
      </c>
      <c r="Z80" s="4">
        <f t="shared" si="27"/>
        <v>0.40977124271788901</v>
      </c>
      <c r="AA80" s="4">
        <f t="shared" si="27"/>
        <v>0.49254813145874077</v>
      </c>
      <c r="AB80" s="4">
        <f t="shared" si="27"/>
        <v>0.6136098728793038</v>
      </c>
    </row>
    <row r="81" spans="2:28" x14ac:dyDescent="0.25">
      <c r="B81">
        <f t="shared" si="26"/>
        <v>13</v>
      </c>
      <c r="C81" s="4">
        <f t="shared" si="25"/>
        <v>2.5899010962925351E-2</v>
      </c>
      <c r="D81" s="4">
        <f t="shared" si="27"/>
        <v>1.5423551392319323E-2</v>
      </c>
      <c r="E81" s="4">
        <f t="shared" si="27"/>
        <v>6.1932937314441716E-3</v>
      </c>
      <c r="F81" s="4">
        <f t="shared" si="27"/>
        <v>-1.7542709343409957E-4</v>
      </c>
      <c r="G81" s="4">
        <f t="shared" si="27"/>
        <v>3.4034679907668508E-3</v>
      </c>
      <c r="H81" s="4">
        <f t="shared" si="27"/>
        <v>6.9799118343654154E-3</v>
      </c>
      <c r="I81" s="4">
        <f t="shared" si="27"/>
        <v>1.8340878676034844E-2</v>
      </c>
      <c r="J81" s="4">
        <f t="shared" si="27"/>
        <v>2.6373438011255468E-2</v>
      </c>
      <c r="K81" s="4">
        <f t="shared" si="27"/>
        <v>3.2877318082493501E-2</v>
      </c>
      <c r="L81" s="4">
        <f t="shared" si="27"/>
        <v>3.6834426887434546E-2</v>
      </c>
      <c r="M81" s="4">
        <f t="shared" si="27"/>
        <v>3.5967534251878375E-2</v>
      </c>
      <c r="N81" s="4">
        <f t="shared" si="27"/>
        <v>3.7574363227376173E-2</v>
      </c>
      <c r="O81" s="4">
        <f t="shared" si="27"/>
        <v>3.6844092066404377E-2</v>
      </c>
      <c r="P81" s="4">
        <f t="shared" si="27"/>
        <v>3.5470671401122145E-2</v>
      </c>
      <c r="Q81" s="4">
        <f t="shared" si="27"/>
        <v>3.3725270989266143E-2</v>
      </c>
      <c r="R81" s="4">
        <f t="shared" si="27"/>
        <v>3.3798729691137508E-2</v>
      </c>
      <c r="S81" s="4">
        <f t="shared" si="27"/>
        <v>5.2942990387032651E-2</v>
      </c>
      <c r="T81" s="4">
        <f t="shared" si="27"/>
        <v>0.1007682338514202</v>
      </c>
      <c r="U81" s="4">
        <f t="shared" si="27"/>
        <v>0.13749944265436298</v>
      </c>
      <c r="V81" s="4">
        <f t="shared" si="27"/>
        <v>0.17157785783709723</v>
      </c>
      <c r="W81" s="4">
        <f t="shared" si="27"/>
        <v>0.20895057140115347</v>
      </c>
      <c r="X81" s="4">
        <f t="shared" si="27"/>
        <v>0.24977617379569139</v>
      </c>
      <c r="Y81" s="4">
        <f t="shared" si="27"/>
        <v>0.29904349961538967</v>
      </c>
      <c r="Z81" s="4">
        <f t="shared" si="27"/>
        <v>0.36678463676609985</v>
      </c>
      <c r="AA81" s="4">
        <f t="shared" si="27"/>
        <v>0.4655510831301668</v>
      </c>
      <c r="AB81" s="4">
        <f t="shared" si="27"/>
        <v>0.60815303179026725</v>
      </c>
    </row>
    <row r="82" spans="2:28" x14ac:dyDescent="0.25">
      <c r="B82">
        <f t="shared" si="26"/>
        <v>14</v>
      </c>
      <c r="C82" s="4">
        <f t="shared" si="25"/>
        <v>5.8859071637431093E-2</v>
      </c>
      <c r="D82" s="4">
        <f t="shared" si="27"/>
        <v>4.8329403351989431E-2</v>
      </c>
      <c r="E82" s="4">
        <f t="shared" si="27"/>
        <v>4.1289371061575153E-2</v>
      </c>
      <c r="F82" s="4">
        <f t="shared" si="27"/>
        <v>3.6832020650602315E-2</v>
      </c>
      <c r="G82" s="4">
        <f t="shared" si="27"/>
        <v>3.944767854598541E-2</v>
      </c>
      <c r="H82" s="4">
        <f t="shared" si="27"/>
        <v>4.9199967527082666E-2</v>
      </c>
      <c r="I82" s="4">
        <f t="shared" si="27"/>
        <v>6.000187081745767E-2</v>
      </c>
      <c r="J82" s="4">
        <f t="shared" si="27"/>
        <v>6.6893639687040984E-2</v>
      </c>
      <c r="K82" s="4">
        <f t="shared" si="27"/>
        <v>7.2282095168303417E-2</v>
      </c>
      <c r="L82" s="4">
        <f t="shared" si="27"/>
        <v>7.5569440767750962E-2</v>
      </c>
      <c r="M82" s="4">
        <f t="shared" si="27"/>
        <v>7.3285429545539627E-2</v>
      </c>
      <c r="N82" s="4">
        <f t="shared" si="27"/>
        <v>7.5546457981254589E-2</v>
      </c>
      <c r="O82" s="4">
        <f t="shared" si="27"/>
        <v>7.7196153036878323E-2</v>
      </c>
      <c r="P82" s="4">
        <f t="shared" si="27"/>
        <v>7.6273352142493867E-2</v>
      </c>
      <c r="Q82" s="4">
        <f t="shared" si="27"/>
        <v>7.6289005865686654E-2</v>
      </c>
      <c r="R82" s="4">
        <f t="shared" si="27"/>
        <v>7.0638266725223442E-2</v>
      </c>
      <c r="S82" s="4">
        <f t="shared" si="27"/>
        <v>0.12061831664487044</v>
      </c>
      <c r="T82" s="4">
        <f t="shared" si="27"/>
        <v>0.16732034547738528</v>
      </c>
      <c r="U82" s="4">
        <f t="shared" si="27"/>
        <v>0.20566481040129148</v>
      </c>
      <c r="V82" s="4">
        <f t="shared" si="27"/>
        <v>0.24558261563584427</v>
      </c>
      <c r="W82" s="4">
        <f t="shared" si="27"/>
        <v>0.29111197638335895</v>
      </c>
      <c r="X82" s="4">
        <f t="shared" si="27"/>
        <v>0.34106598808380029</v>
      </c>
      <c r="Y82" s="4">
        <f t="shared" si="27"/>
        <v>0.40317146550760197</v>
      </c>
      <c r="Z82" s="4">
        <f t="shared" si="27"/>
        <v>0.49356905273085028</v>
      </c>
      <c r="AA82" s="4">
        <f t="shared" si="27"/>
        <v>0.6233055070157032</v>
      </c>
      <c r="AB82" s="4">
        <f t="shared" si="27"/>
        <v>0.81004770967489637</v>
      </c>
    </row>
    <row r="83" spans="2:28" x14ac:dyDescent="0.25">
      <c r="B83">
        <f t="shared" si="26"/>
        <v>15</v>
      </c>
      <c r="C83" s="4">
        <f t="shared" si="25"/>
        <v>3.9882233873131945E-3</v>
      </c>
      <c r="D83" s="4">
        <f t="shared" si="27"/>
        <v>-6.7933608418492275E-3</v>
      </c>
      <c r="E83" s="4">
        <f t="shared" si="27"/>
        <v>-1.4676342183074453E-2</v>
      </c>
      <c r="F83" s="4">
        <f t="shared" si="27"/>
        <v>-1.3297289749037988E-2</v>
      </c>
      <c r="G83" s="4">
        <f t="shared" si="27"/>
        <v>-7.8858152444447605E-3</v>
      </c>
      <c r="H83" s="4">
        <f t="shared" si="27"/>
        <v>4.3037265726482143E-3</v>
      </c>
      <c r="I83" s="4">
        <f t="shared" si="27"/>
        <v>1.0275199281895464E-2</v>
      </c>
      <c r="J83" s="4">
        <f t="shared" si="27"/>
        <v>1.5290713250541321E-2</v>
      </c>
      <c r="K83" s="4">
        <f t="shared" si="27"/>
        <v>1.9066654581972209E-2</v>
      </c>
      <c r="L83" s="4">
        <f t="shared" si="27"/>
        <v>1.8510480149881658E-2</v>
      </c>
      <c r="M83" s="4">
        <f t="shared" si="27"/>
        <v>2.1869788558626979E-2</v>
      </c>
      <c r="N83" s="4">
        <f t="shared" si="27"/>
        <v>2.4766490655755868E-2</v>
      </c>
      <c r="O83" s="4">
        <f t="shared" si="27"/>
        <v>2.5466383970272899E-2</v>
      </c>
      <c r="P83" s="4">
        <f t="shared" si="27"/>
        <v>2.3612518139818128E-2</v>
      </c>
      <c r="Q83" s="4">
        <f t="shared" si="27"/>
        <v>2.4296818077228499E-2</v>
      </c>
      <c r="R83" s="4">
        <f t="shared" si="27"/>
        <v>1.4351928429137351E-2</v>
      </c>
      <c r="S83" s="4">
        <f t="shared" si="27"/>
        <v>6.1853417040994119E-2</v>
      </c>
      <c r="T83" s="4">
        <f t="shared" si="27"/>
        <v>0.10303436837004765</v>
      </c>
      <c r="U83" s="4">
        <f t="shared" si="27"/>
        <v>0.14180105936117604</v>
      </c>
      <c r="V83" s="4">
        <f t="shared" si="27"/>
        <v>0.18353429682544053</v>
      </c>
      <c r="W83" s="4">
        <f t="shared" si="27"/>
        <v>0.22981553830098855</v>
      </c>
      <c r="X83" s="4">
        <f t="shared" si="27"/>
        <v>0.2842283006758437</v>
      </c>
      <c r="Y83" s="4">
        <f t="shared" si="27"/>
        <v>0.35713570565723818</v>
      </c>
      <c r="Z83" s="4">
        <f t="shared" si="27"/>
        <v>0.46239025427124059</v>
      </c>
      <c r="AA83" s="4">
        <f t="shared" si="27"/>
        <v>0.61247434247762178</v>
      </c>
      <c r="AB83" s="4">
        <f t="shared" si="27"/>
        <v>0.82804041482063973</v>
      </c>
    </row>
    <row r="84" spans="2:28" x14ac:dyDescent="0.25">
      <c r="B84">
        <f t="shared" si="26"/>
        <v>16</v>
      </c>
      <c r="C84" s="4">
        <f t="shared" si="25"/>
        <v>3.5019539390603427E-2</v>
      </c>
      <c r="D84" s="4">
        <f t="shared" si="27"/>
        <v>2.6420037538023244E-2</v>
      </c>
      <c r="E84" s="4">
        <f t="shared" si="27"/>
        <v>2.0446711412072549E-2</v>
      </c>
      <c r="F84" s="4">
        <f t="shared" si="27"/>
        <v>2.113851966633562E-2</v>
      </c>
      <c r="G84" s="4">
        <f t="shared" si="27"/>
        <v>3.2118723741322741E-2</v>
      </c>
      <c r="H84" s="4">
        <f t="shared" si="27"/>
        <v>4.3765859011165364E-2</v>
      </c>
      <c r="I84" s="4">
        <f t="shared" si="27"/>
        <v>4.888086716218587E-2</v>
      </c>
      <c r="J84" s="4">
        <f t="shared" si="27"/>
        <v>5.3037920437252861E-2</v>
      </c>
      <c r="K84" s="4">
        <f t="shared" si="27"/>
        <v>5.6276538491881967E-2</v>
      </c>
      <c r="L84" s="4">
        <f t="shared" si="27"/>
        <v>5.4472281268751255E-2</v>
      </c>
      <c r="M84" s="4">
        <f t="shared" si="27"/>
        <v>5.8374550845764039E-2</v>
      </c>
      <c r="N84" s="4">
        <f t="shared" si="27"/>
        <v>6.32665779558792E-2</v>
      </c>
      <c r="O84" s="4">
        <f t="shared" si="27"/>
        <v>6.4334033121602463E-2</v>
      </c>
      <c r="P84" s="4">
        <f t="shared" si="27"/>
        <v>6.4265482845452748E-2</v>
      </c>
      <c r="Q84" s="4">
        <f t="shared" si="27"/>
        <v>5.9782531143823148E-2</v>
      </c>
      <c r="R84" s="4">
        <f t="shared" si="27"/>
        <v>7.8703613404613071E-2</v>
      </c>
      <c r="S84" s="4">
        <f t="shared" si="27"/>
        <v>0.1255718270522419</v>
      </c>
      <c r="T84" s="4">
        <f t="shared" si="27"/>
        <v>0.16827288862061862</v>
      </c>
      <c r="U84" s="4">
        <f t="shared" si="27"/>
        <v>0.21249954687045114</v>
      </c>
      <c r="V84" s="4">
        <f t="shared" si="27"/>
        <v>0.26203352810492198</v>
      </c>
      <c r="W84" s="4">
        <f t="shared" si="27"/>
        <v>0.31715649800388634</v>
      </c>
      <c r="X84" s="4">
        <f t="shared" si="27"/>
        <v>0.38422626249680736</v>
      </c>
      <c r="Y84" s="4">
        <f t="shared" si="27"/>
        <v>0.47938007444934794</v>
      </c>
      <c r="Z84" s="4">
        <f t="shared" si="27"/>
        <v>0.61511509461471436</v>
      </c>
      <c r="AA84" s="4">
        <f t="shared" si="27"/>
        <v>0.80869622836975652</v>
      </c>
      <c r="AB84" s="4">
        <f t="shared" si="27"/>
        <v>1.0829612800073996</v>
      </c>
    </row>
    <row r="85" spans="2:28" x14ac:dyDescent="0.25">
      <c r="B85">
        <f t="shared" si="26"/>
        <v>17</v>
      </c>
      <c r="C85" s="4">
        <f t="shared" si="25"/>
        <v>-2.0781777454000783E-2</v>
      </c>
      <c r="D85" s="4">
        <f t="shared" si="27"/>
        <v>-2.9856813863786913E-2</v>
      </c>
      <c r="E85" s="4">
        <f t="shared" si="27"/>
        <v>-3.0123276515023001E-2</v>
      </c>
      <c r="F85" s="4">
        <f t="shared" si="27"/>
        <v>-2.6550687696355491E-2</v>
      </c>
      <c r="G85" s="4">
        <f t="shared" si="27"/>
        <v>-1.3530863724798725E-2</v>
      </c>
      <c r="H85" s="4">
        <f t="shared" si="27"/>
        <v>-6.5204279363886286E-3</v>
      </c>
      <c r="I85" s="4">
        <f t="shared" si="27"/>
        <v>-2.8790829107409044E-3</v>
      </c>
      <c r="J85" s="4">
        <f t="shared" si="27"/>
        <v>-9.0575276736615251E-6</v>
      </c>
      <c r="K85" s="4">
        <f t="shared" si="27"/>
        <v>-2.7193928094693121E-4</v>
      </c>
      <c r="L85" s="4">
        <f t="shared" si="27"/>
        <v>3.1403434839398781E-3</v>
      </c>
      <c r="M85" s="4">
        <f t="shared" si="27"/>
        <v>7.4436300210096729E-3</v>
      </c>
      <c r="N85" s="4">
        <f t="shared" si="27"/>
        <v>1.1035204612580118E-2</v>
      </c>
      <c r="O85" s="4">
        <f t="shared" si="27"/>
        <v>1.103986076647745E-2</v>
      </c>
      <c r="P85" s="4">
        <f t="shared" si="27"/>
        <v>1.174759874979503E-2</v>
      </c>
      <c r="Q85" s="4">
        <f t="shared" si="27"/>
        <v>3.2827071651602147E-3</v>
      </c>
      <c r="R85" s="4">
        <f t="shared" si="27"/>
        <v>2.1318745163441566E-2</v>
      </c>
      <c r="S85" s="4">
        <f t="shared" si="27"/>
        <v>6.2988200308460751E-2</v>
      </c>
      <c r="T85" s="4">
        <f t="shared" si="27"/>
        <v>0.10530118301782077</v>
      </c>
      <c r="U85" s="4">
        <f t="shared" si="27"/>
        <v>0.15053683180955413</v>
      </c>
      <c r="V85" s="4">
        <f t="shared" si="27"/>
        <v>0.20027848764199363</v>
      </c>
      <c r="W85" s="4">
        <f t="shared" si="27"/>
        <v>0.25899933553904031</v>
      </c>
      <c r="X85" s="4">
        <f t="shared" si="27"/>
        <v>0.33584096934143282</v>
      </c>
      <c r="Y85" s="4">
        <f t="shared" si="27"/>
        <v>0.44482308464933595</v>
      </c>
      <c r="Z85" s="4">
        <f t="shared" si="27"/>
        <v>0.59955355510685537</v>
      </c>
      <c r="AA85" s="4">
        <f t="shared" si="27"/>
        <v>0.82019898508587197</v>
      </c>
      <c r="AB85" s="4">
        <f t="shared" si="27"/>
        <v>1.1268428364453316</v>
      </c>
    </row>
    <row r="86" spans="2:28" x14ac:dyDescent="0.25">
      <c r="B86">
        <f t="shared" si="26"/>
        <v>18</v>
      </c>
      <c r="C86" s="4">
        <f t="shared" ref="C86:R98" si="28">C53/C20-1</f>
        <v>1.0474041753806729E-2</v>
      </c>
      <c r="D86" s="4">
        <f t="shared" si="27"/>
        <v>3.3012333955266815E-3</v>
      </c>
      <c r="E86" s="4">
        <f t="shared" si="27"/>
        <v>2.5346756157289541E-3</v>
      </c>
      <c r="F86" s="4">
        <f t="shared" si="27"/>
        <v>1.143682688248715E-2</v>
      </c>
      <c r="G86" s="4">
        <f t="shared" si="27"/>
        <v>2.3916757342964612E-2</v>
      </c>
      <c r="H86" s="4">
        <f t="shared" si="27"/>
        <v>3.0085364474218723E-2</v>
      </c>
      <c r="I86" s="4">
        <f t="shared" si="27"/>
        <v>3.3062849862583343E-2</v>
      </c>
      <c r="J86" s="4">
        <f t="shared" si="27"/>
        <v>3.5546903747798231E-2</v>
      </c>
      <c r="K86" s="4">
        <f t="shared" si="27"/>
        <v>3.4162735116649356E-2</v>
      </c>
      <c r="L86" s="4">
        <f t="shared" si="27"/>
        <v>3.8143154620993602E-2</v>
      </c>
      <c r="M86" s="4">
        <f t="shared" si="27"/>
        <v>4.4271773687663885E-2</v>
      </c>
      <c r="N86" s="4">
        <f t="shared" si="27"/>
        <v>4.807850324555174E-2</v>
      </c>
      <c r="O86" s="4">
        <f t="shared" si="27"/>
        <v>4.9723700514390234E-2</v>
      </c>
      <c r="P86" s="4">
        <f t="shared" si="27"/>
        <v>4.5735759037259793E-2</v>
      </c>
      <c r="Q86" s="4">
        <f t="shared" si="27"/>
        <v>3.4651627675942986E-2</v>
      </c>
      <c r="R86" s="4">
        <f t="shared" si="27"/>
        <v>8.1830873413409E-2</v>
      </c>
      <c r="S86" s="4">
        <f t="shared" si="27"/>
        <v>0.1251573625473974</v>
      </c>
      <c r="T86" s="4">
        <f t="shared" si="27"/>
        <v>0.17256616919066259</v>
      </c>
      <c r="U86" s="4">
        <f t="shared" si="27"/>
        <v>0.22519250013072134</v>
      </c>
      <c r="V86" s="4">
        <f t="shared" si="27"/>
        <v>0.28348390453327976</v>
      </c>
      <c r="W86" s="4">
        <f t="shared" si="27"/>
        <v>0.35446073131683797</v>
      </c>
      <c r="X86" s="4">
        <f t="shared" si="27"/>
        <v>0.45287326960475038</v>
      </c>
      <c r="Y86" s="4">
        <f t="shared" si="27"/>
        <v>0.59159796634888262</v>
      </c>
      <c r="Z86" s="4">
        <f t="shared" si="27"/>
        <v>0.78871615527686401</v>
      </c>
      <c r="AA86" s="4">
        <f t="shared" si="27"/>
        <v>1.0666319660572436</v>
      </c>
      <c r="AB86" s="4">
        <f t="shared" si="27"/>
        <v>1.448451160152108</v>
      </c>
    </row>
    <row r="87" spans="2:28" x14ac:dyDescent="0.25">
      <c r="B87">
        <f t="shared" si="26"/>
        <v>19</v>
      </c>
      <c r="C87" s="4">
        <f t="shared" si="28"/>
        <v>-4.6139880252890175E-2</v>
      </c>
      <c r="D87" s="4">
        <f t="shared" si="27"/>
        <v>-4.771452221031236E-2</v>
      </c>
      <c r="E87" s="4">
        <f t="shared" si="27"/>
        <v>-4.5555399827369558E-2</v>
      </c>
      <c r="F87" s="4">
        <f t="shared" si="27"/>
        <v>-3.450125071423138E-2</v>
      </c>
      <c r="G87" s="4">
        <f t="shared" si="27"/>
        <v>-2.6513649450548904E-2</v>
      </c>
      <c r="H87" s="4">
        <f t="shared" si="27"/>
        <v>-2.1880020089256158E-2</v>
      </c>
      <c r="I87" s="4">
        <f t="shared" si="27"/>
        <v>-1.9916815189132242E-2</v>
      </c>
      <c r="J87" s="4">
        <f t="shared" si="27"/>
        <v>-2.0558054021166061E-2</v>
      </c>
      <c r="K87" s="4">
        <f t="shared" si="27"/>
        <v>-1.7075133377854601E-2</v>
      </c>
      <c r="L87" s="4">
        <f t="shared" si="27"/>
        <v>-1.2691913700319635E-2</v>
      </c>
      <c r="M87" s="4">
        <f t="shared" si="27"/>
        <v>-7.9172106405621667E-3</v>
      </c>
      <c r="N87" s="4">
        <f t="shared" si="27"/>
        <v>-5.4449192964253212E-3</v>
      </c>
      <c r="O87" s="4">
        <f t="shared" si="27"/>
        <v>-3.2307226048912119E-3</v>
      </c>
      <c r="P87" s="4">
        <f t="shared" si="27"/>
        <v>-1.0876945421462003E-2</v>
      </c>
      <c r="Q87" s="4">
        <f t="shared" si="27"/>
        <v>-2.1246003094378629E-2</v>
      </c>
      <c r="R87" s="4">
        <f t="shared" si="27"/>
        <v>2.0881037632064503E-2</v>
      </c>
      <c r="S87" s="4">
        <f t="shared" si="27"/>
        <v>6.3630189296102646E-2</v>
      </c>
      <c r="T87" s="4">
        <f t="shared" si="27"/>
        <v>0.11135867491632201</v>
      </c>
      <c r="U87" s="4">
        <f t="shared" si="27"/>
        <v>0.16365615975795555</v>
      </c>
      <c r="V87" s="4">
        <f t="shared" si="27"/>
        <v>0.22487737619675396</v>
      </c>
      <c r="W87" s="4">
        <f t="shared" si="27"/>
        <v>0.30453367502939721</v>
      </c>
      <c r="X87" s="4">
        <f t="shared" si="27"/>
        <v>0.41565270005418475</v>
      </c>
      <c r="Y87" s="4">
        <f t="shared" si="27"/>
        <v>0.57209712622003095</v>
      </c>
      <c r="Z87" s="4">
        <f t="shared" si="27"/>
        <v>0.79445123748394275</v>
      </c>
      <c r="AA87" s="4">
        <f t="shared" si="27"/>
        <v>1.1025915405732118</v>
      </c>
      <c r="AB87" s="4">
        <f t="shared" si="27"/>
        <v>1.5236130387971683</v>
      </c>
    </row>
    <row r="88" spans="2:28" x14ac:dyDescent="0.25">
      <c r="B88">
        <f t="shared" si="26"/>
        <v>20</v>
      </c>
      <c r="C88" s="4">
        <f t="shared" si="28"/>
        <v>-1.496847227049547E-2</v>
      </c>
      <c r="D88" s="4">
        <f t="shared" si="27"/>
        <v>-1.6905161279437975E-2</v>
      </c>
      <c r="E88" s="4">
        <f t="shared" si="27"/>
        <v>-9.6261990489794336E-3</v>
      </c>
      <c r="F88" s="4">
        <f t="shared" si="27"/>
        <v>1.0566706525418912E-3</v>
      </c>
      <c r="G88" s="4">
        <f t="shared" si="27"/>
        <v>8.2096926771784151E-3</v>
      </c>
      <c r="H88" s="4">
        <f t="shared" si="27"/>
        <v>1.2178687229515317E-2</v>
      </c>
      <c r="I88" s="4">
        <f t="shared" si="27"/>
        <v>1.3878147705463917E-2</v>
      </c>
      <c r="J88" s="4">
        <f t="shared" si="27"/>
        <v>1.2260515701516761E-2</v>
      </c>
      <c r="K88" s="4">
        <f t="shared" si="27"/>
        <v>1.6321939588478607E-2</v>
      </c>
      <c r="L88" s="4">
        <f t="shared" si="27"/>
        <v>2.2469873438913934E-2</v>
      </c>
      <c r="M88" s="4">
        <f t="shared" si="27"/>
        <v>2.7434251265961551E-2</v>
      </c>
      <c r="N88" s="4">
        <f t="shared" si="27"/>
        <v>3.1356960373184029E-2</v>
      </c>
      <c r="O88" s="4">
        <f t="shared" si="27"/>
        <v>2.9137623259857914E-2</v>
      </c>
      <c r="P88" s="4">
        <f t="shared" si="27"/>
        <v>1.9102853560979627E-2</v>
      </c>
      <c r="Q88" s="4">
        <f t="shared" si="27"/>
        <v>3.5918109425301381E-2</v>
      </c>
      <c r="R88" s="4">
        <f t="shared" si="27"/>
        <v>7.9721328712045958E-2</v>
      </c>
      <c r="S88" s="4">
        <f t="shared" si="27"/>
        <v>0.12739776424246885</v>
      </c>
      <c r="T88" s="4">
        <f t="shared" si="27"/>
        <v>0.18209375506414105</v>
      </c>
      <c r="U88" s="4">
        <f t="shared" si="27"/>
        <v>0.242567183314919</v>
      </c>
      <c r="V88" s="4">
        <f t="shared" si="27"/>
        <v>0.31560220673590234</v>
      </c>
      <c r="W88" s="4">
        <f t="shared" si="27"/>
        <v>0.41596604210646926</v>
      </c>
      <c r="X88" s="4">
        <f t="shared" si="27"/>
        <v>0.55581689275076185</v>
      </c>
      <c r="Y88" s="4">
        <f t="shared" si="27"/>
        <v>0.75327081693856668</v>
      </c>
      <c r="Z88" s="4">
        <f t="shared" si="27"/>
        <v>1.0310076399787551</v>
      </c>
      <c r="AA88" s="4">
        <f t="shared" si="27"/>
        <v>1.4118357157746142</v>
      </c>
      <c r="AB88" s="4">
        <f t="shared" si="27"/>
        <v>1.9289956245027184</v>
      </c>
    </row>
    <row r="89" spans="2:28" x14ac:dyDescent="0.25">
      <c r="B89">
        <f t="shared" si="26"/>
        <v>21</v>
      </c>
      <c r="C89" s="4">
        <f t="shared" si="28"/>
        <v>-6.6354607386166053E-2</v>
      </c>
      <c r="D89" s="4">
        <f t="shared" si="27"/>
        <v>-6.5339666765024562E-2</v>
      </c>
      <c r="E89" s="4">
        <f t="shared" si="27"/>
        <v>-5.5842470889412521E-2</v>
      </c>
      <c r="F89" s="4">
        <f t="shared" si="27"/>
        <v>-4.9184341754785477E-2</v>
      </c>
      <c r="G89" s="4">
        <f t="shared" si="27"/>
        <v>-4.3629543339177346E-2</v>
      </c>
      <c r="H89" s="4">
        <f t="shared" si="27"/>
        <v>-4.0750547759599631E-2</v>
      </c>
      <c r="I89" s="4">
        <f t="shared" si="27"/>
        <v>-4.1853222834958959E-2</v>
      </c>
      <c r="J89" s="4">
        <f t="shared" si="27"/>
        <v>-3.8807246541705198E-2</v>
      </c>
      <c r="K89" s="4">
        <f t="shared" si="27"/>
        <v>-3.4352068195152574E-2</v>
      </c>
      <c r="L89" s="4">
        <f t="shared" si="27"/>
        <v>-2.9453892073645793E-2</v>
      </c>
      <c r="M89" s="4">
        <f t="shared" si="27"/>
        <v>-2.5867998567117523E-2</v>
      </c>
      <c r="N89" s="4">
        <f t="shared" si="27"/>
        <v>-2.1682374341720045E-2</v>
      </c>
      <c r="O89" s="4">
        <f t="shared" si="27"/>
        <v>-2.7510625189344884E-2</v>
      </c>
      <c r="P89" s="4">
        <f t="shared" si="27"/>
        <v>-3.6839357604161904E-2</v>
      </c>
      <c r="Q89" s="4">
        <f t="shared" si="27"/>
        <v>-2.3262664997667826E-2</v>
      </c>
      <c r="R89" s="4">
        <f t="shared" si="27"/>
        <v>1.9724069343151518E-2</v>
      </c>
      <c r="S89" s="4">
        <f t="shared" si="27"/>
        <v>6.7492641705680256E-2</v>
      </c>
      <c r="T89" s="4">
        <f t="shared" si="27"/>
        <v>0.12139140668064896</v>
      </c>
      <c r="U89" s="4">
        <f t="shared" si="27"/>
        <v>0.1841532707247806</v>
      </c>
      <c r="V89" s="4">
        <f t="shared" si="27"/>
        <v>0.26494299868567439</v>
      </c>
      <c r="W89" s="4">
        <f t="shared" si="27"/>
        <v>0.37685273863634294</v>
      </c>
      <c r="X89" s="4">
        <f t="shared" si="27"/>
        <v>0.53309676137230322</v>
      </c>
      <c r="Y89" s="4">
        <f t="shared" si="27"/>
        <v>0.75405423553128359</v>
      </c>
      <c r="Z89" s="4">
        <f t="shared" si="27"/>
        <v>1.0598524165942864</v>
      </c>
      <c r="AA89" s="4">
        <f t="shared" si="27"/>
        <v>1.4769283147234411</v>
      </c>
      <c r="AB89" s="4">
        <f t="shared" si="27"/>
        <v>2.0372871906829646</v>
      </c>
    </row>
    <row r="90" spans="2:28" x14ac:dyDescent="0.25">
      <c r="B90">
        <f t="shared" si="26"/>
        <v>22</v>
      </c>
      <c r="C90" s="4">
        <f t="shared" si="28"/>
        <v>-3.741344170435279E-2</v>
      </c>
      <c r="D90" s="4">
        <f t="shared" si="28"/>
        <v>-3.1463357430684624E-2</v>
      </c>
      <c r="E90" s="4">
        <f t="shared" si="28"/>
        <v>-2.2219345590378081E-2</v>
      </c>
      <c r="F90" s="4">
        <f t="shared" si="28"/>
        <v>-1.6252668561063777E-2</v>
      </c>
      <c r="G90" s="4">
        <f t="shared" si="28"/>
        <v>-1.136677058186697E-2</v>
      </c>
      <c r="H90" s="4">
        <f t="shared" si="28"/>
        <v>-8.7726637148932696E-3</v>
      </c>
      <c r="I90" s="4">
        <f t="shared" si="28"/>
        <v>-1.0727318243551442E-2</v>
      </c>
      <c r="J90" s="4">
        <f t="shared" si="28"/>
        <v>-7.065862256782518E-3</v>
      </c>
      <c r="K90" s="4">
        <f t="shared" si="28"/>
        <v>-9.066651713328655E-4</v>
      </c>
      <c r="L90" s="4">
        <f t="shared" si="28"/>
        <v>4.2182629089588808E-3</v>
      </c>
      <c r="M90" s="4">
        <f t="shared" si="28"/>
        <v>9.1643897228186333E-3</v>
      </c>
      <c r="N90" s="4">
        <f t="shared" si="28"/>
        <v>9.0953476203559092E-3</v>
      </c>
      <c r="O90" s="4">
        <f t="shared" si="28"/>
        <v>9.734019739744415E-4</v>
      </c>
      <c r="P90" s="4">
        <f t="shared" si="28"/>
        <v>-1.1403608540557331E-2</v>
      </c>
      <c r="Q90" s="4">
        <f t="shared" si="28"/>
        <v>3.2162598057151381E-2</v>
      </c>
      <c r="R90" s="4">
        <f t="shared" si="28"/>
        <v>7.9843853848490909E-2</v>
      </c>
      <c r="S90" s="4">
        <f t="shared" ref="D90:AB98" si="29">S57/S24-1</f>
        <v>0.13429237972944907</v>
      </c>
      <c r="T90" s="4">
        <f t="shared" si="29"/>
        <v>0.19595563153991624</v>
      </c>
      <c r="U90" s="4">
        <f t="shared" si="29"/>
        <v>0.27000408085851291</v>
      </c>
      <c r="V90" s="4">
        <f t="shared" si="29"/>
        <v>0.37058965970522761</v>
      </c>
      <c r="W90" s="4">
        <f t="shared" si="29"/>
        <v>0.51002870948017032</v>
      </c>
      <c r="X90" s="4">
        <f t="shared" si="29"/>
        <v>0.70564771909238</v>
      </c>
      <c r="Y90" s="4">
        <f t="shared" si="29"/>
        <v>0.97982729787941891</v>
      </c>
      <c r="Z90" s="4">
        <f t="shared" si="29"/>
        <v>1.355411738512204</v>
      </c>
      <c r="AA90" s="4">
        <f t="shared" si="29"/>
        <v>1.8645614901790233</v>
      </c>
      <c r="AB90" s="4">
        <f t="shared" si="29"/>
        <v>2.5393025565338485</v>
      </c>
    </row>
    <row r="91" spans="2:28" x14ac:dyDescent="0.25">
      <c r="B91">
        <f t="shared" si="26"/>
        <v>23</v>
      </c>
      <c r="C91" s="4">
        <f t="shared" si="28"/>
        <v>-8.6087219394048509E-2</v>
      </c>
      <c r="D91" s="4">
        <f t="shared" si="29"/>
        <v>-7.7878477066627649E-2</v>
      </c>
      <c r="E91" s="4">
        <f t="shared" si="29"/>
        <v>-7.2290848660230611E-2</v>
      </c>
      <c r="F91" s="4">
        <f t="shared" si="29"/>
        <v>-6.7687022132275065E-2</v>
      </c>
      <c r="G91" s="4">
        <f t="shared" si="29"/>
        <v>-6.396432397429086E-2</v>
      </c>
      <c r="H91" s="4">
        <f t="shared" si="29"/>
        <v>-6.4136772431238831E-2</v>
      </c>
      <c r="I91" s="4">
        <f t="shared" si="29"/>
        <v>-6.1584360857552034E-2</v>
      </c>
      <c r="J91" s="4">
        <f t="shared" si="29"/>
        <v>-5.7476079161974725E-2</v>
      </c>
      <c r="K91" s="4">
        <f t="shared" si="29"/>
        <v>-5.2486477540387488E-2</v>
      </c>
      <c r="L91" s="4">
        <f t="shared" si="29"/>
        <v>-4.865682714810049E-2</v>
      </c>
      <c r="M91" s="4">
        <f t="shared" si="29"/>
        <v>-4.3568624473577566E-2</v>
      </c>
      <c r="N91" s="4">
        <f t="shared" si="29"/>
        <v>-4.7294910720570682E-2</v>
      </c>
      <c r="O91" s="4">
        <f t="shared" si="29"/>
        <v>-5.4891300739852489E-2</v>
      </c>
      <c r="P91" s="4">
        <f t="shared" si="29"/>
        <v>-6.8692277070063645E-2</v>
      </c>
      <c r="Q91" s="4">
        <f t="shared" si="29"/>
        <v>-2.6108210058977677E-2</v>
      </c>
      <c r="R91" s="4">
        <f t="shared" si="29"/>
        <v>2.1411385652834625E-2</v>
      </c>
      <c r="S91" s="4">
        <f t="shared" si="29"/>
        <v>7.4932453748938643E-2</v>
      </c>
      <c r="T91" s="4">
        <f t="shared" si="29"/>
        <v>0.13831132487614206</v>
      </c>
      <c r="U91" s="4">
        <f t="shared" si="29"/>
        <v>0.21923646420831733</v>
      </c>
      <c r="V91" s="4">
        <f t="shared" si="29"/>
        <v>0.33033681083521138</v>
      </c>
      <c r="W91" s="4">
        <f t="shared" si="29"/>
        <v>0.48483342487344072</v>
      </c>
      <c r="X91" s="4">
        <f t="shared" si="29"/>
        <v>0.70223292694492723</v>
      </c>
      <c r="Y91" s="4">
        <f t="shared" si="29"/>
        <v>1.0024259495931775</v>
      </c>
      <c r="Z91" s="4">
        <f t="shared" si="29"/>
        <v>1.4114312466559662</v>
      </c>
      <c r="AA91" s="4">
        <f t="shared" si="29"/>
        <v>1.9601190421504695</v>
      </c>
      <c r="AB91" s="4">
        <f t="shared" si="29"/>
        <v>2.678603628730297</v>
      </c>
    </row>
    <row r="92" spans="2:28" x14ac:dyDescent="0.25">
      <c r="B92">
        <f t="shared" si="26"/>
        <v>24</v>
      </c>
      <c r="C92" s="4">
        <f t="shared" si="28"/>
        <v>-5.4233444683055243E-2</v>
      </c>
      <c r="D92" s="4">
        <f t="shared" si="29"/>
        <v>-4.6190735072781153E-2</v>
      </c>
      <c r="E92" s="4">
        <f t="shared" si="29"/>
        <v>-4.11870913806619E-2</v>
      </c>
      <c r="F92" s="4">
        <f t="shared" si="29"/>
        <v>-3.7144213137745408E-2</v>
      </c>
      <c r="G92" s="4">
        <f t="shared" si="29"/>
        <v>-3.3728093704683437E-2</v>
      </c>
      <c r="H92" s="4">
        <f t="shared" si="29"/>
        <v>-3.4741246201598797E-2</v>
      </c>
      <c r="I92" s="4">
        <f t="shared" si="29"/>
        <v>-3.1541928247892481E-2</v>
      </c>
      <c r="J92" s="4">
        <f t="shared" si="29"/>
        <v>-2.576200445413046E-2</v>
      </c>
      <c r="K92" s="4">
        <f t="shared" si="29"/>
        <v>-2.0522002455000909E-2</v>
      </c>
      <c r="L92" s="4">
        <f t="shared" si="29"/>
        <v>-1.5366530553472924E-2</v>
      </c>
      <c r="M92" s="4">
        <f t="shared" si="29"/>
        <v>-1.4309186594479661E-2</v>
      </c>
      <c r="N92" s="4">
        <f t="shared" si="29"/>
        <v>-2.0285715414217642E-2</v>
      </c>
      <c r="O92" s="4">
        <f t="shared" si="29"/>
        <v>-3.081062889074937E-2</v>
      </c>
      <c r="P92" s="4">
        <f t="shared" si="29"/>
        <v>-1.6699074740184283E-2</v>
      </c>
      <c r="Q92" s="4">
        <f t="shared" si="29"/>
        <v>3.0342517064404717E-2</v>
      </c>
      <c r="R92" s="4">
        <f t="shared" si="29"/>
        <v>8.4203665266169514E-2</v>
      </c>
      <c r="S92" s="4">
        <f t="shared" si="29"/>
        <v>0.14516456845860382</v>
      </c>
      <c r="T92" s="4">
        <f t="shared" si="29"/>
        <v>0.21925991184725313</v>
      </c>
      <c r="U92" s="4">
        <f t="shared" si="29"/>
        <v>0.31899819953708297</v>
      </c>
      <c r="V92" s="4">
        <f t="shared" si="29"/>
        <v>0.45635558353256256</v>
      </c>
      <c r="W92" s="4">
        <f t="shared" si="29"/>
        <v>0.64841749403497539</v>
      </c>
      <c r="X92" s="4">
        <f t="shared" si="29"/>
        <v>0.916648344742651</v>
      </c>
      <c r="Y92" s="4">
        <f t="shared" si="29"/>
        <v>1.2834870712550557</v>
      </c>
      <c r="Z92" s="4">
        <f t="shared" si="29"/>
        <v>1.7802178009401062</v>
      </c>
      <c r="AA92" s="4">
        <f t="shared" si="29"/>
        <v>2.4377517464219838</v>
      </c>
      <c r="AB92" s="4">
        <f t="shared" si="29"/>
        <v>3.2906030364456234</v>
      </c>
    </row>
    <row r="93" spans="2:28" x14ac:dyDescent="0.25">
      <c r="B93">
        <f t="shared" si="26"/>
        <v>25</v>
      </c>
      <c r="C93" s="4">
        <f t="shared" si="28"/>
        <v>-0.10073474214618805</v>
      </c>
      <c r="D93" s="4">
        <f t="shared" si="29"/>
        <v>-9.6045329705404137E-2</v>
      </c>
      <c r="E93" s="4">
        <f t="shared" si="29"/>
        <v>-9.2218851607007379E-2</v>
      </c>
      <c r="F93" s="4">
        <f t="shared" si="29"/>
        <v>-8.916735534488307E-2</v>
      </c>
      <c r="G93" s="4">
        <f t="shared" si="29"/>
        <v>-8.8488468195809578E-2</v>
      </c>
      <c r="H93" s="4">
        <f t="shared" si="29"/>
        <v>-8.5322186477371442E-2</v>
      </c>
      <c r="I93" s="4">
        <f t="shared" si="29"/>
        <v>-8.1621523527158013E-2</v>
      </c>
      <c r="J93" s="4">
        <f t="shared" si="29"/>
        <v>-7.6893342586511704E-2</v>
      </c>
      <c r="K93" s="4">
        <f t="shared" si="29"/>
        <v>-7.2881086594215883E-2</v>
      </c>
      <c r="L93" s="4">
        <f t="shared" si="29"/>
        <v>-6.7592948225818739E-2</v>
      </c>
      <c r="M93" s="4">
        <f t="shared" si="29"/>
        <v>-7.010913920738937E-2</v>
      </c>
      <c r="N93" s="4">
        <f t="shared" si="29"/>
        <v>-7.579579769151279E-2</v>
      </c>
      <c r="O93" s="4">
        <f t="shared" si="29"/>
        <v>-8.7807895984444606E-2</v>
      </c>
      <c r="P93" s="4">
        <f t="shared" si="29"/>
        <v>-7.3081849035356639E-2</v>
      </c>
      <c r="Q93" s="4">
        <f t="shared" si="29"/>
        <v>-2.6391014716711347E-2</v>
      </c>
      <c r="R93" s="4">
        <f t="shared" si="29"/>
        <v>2.6389128482877888E-2</v>
      </c>
      <c r="S93" s="4">
        <f t="shared" si="29"/>
        <v>8.8768490812580314E-2</v>
      </c>
      <c r="T93" s="4">
        <f t="shared" si="29"/>
        <v>0.16893667742297525</v>
      </c>
      <c r="U93" s="4">
        <f t="shared" si="29"/>
        <v>0.27820643931971833</v>
      </c>
      <c r="V93" s="4">
        <f t="shared" si="29"/>
        <v>0.42939935337449398</v>
      </c>
      <c r="W93" s="4">
        <f t="shared" si="29"/>
        <v>0.64155554852548691</v>
      </c>
      <c r="X93" s="4">
        <f t="shared" si="29"/>
        <v>0.93381205577286353</v>
      </c>
      <c r="Y93" s="4">
        <f t="shared" si="29"/>
        <v>1.3314423665253918</v>
      </c>
      <c r="Z93" s="4">
        <f t="shared" si="29"/>
        <v>1.8643191971799324</v>
      </c>
      <c r="AA93" s="4">
        <f t="shared" si="29"/>
        <v>2.5615002271753804</v>
      </c>
      <c r="AB93" s="4">
        <f t="shared" si="29"/>
        <v>3.4588410687543298</v>
      </c>
    </row>
    <row r="94" spans="2:28" x14ac:dyDescent="0.25">
      <c r="B94">
        <f t="shared" si="26"/>
        <v>26</v>
      </c>
      <c r="C94" s="4">
        <f t="shared" si="28"/>
        <v>-7.095682518273827E-2</v>
      </c>
      <c r="D94" s="4">
        <f t="shared" si="29"/>
        <v>-6.6766834596302171E-2</v>
      </c>
      <c r="E94" s="4">
        <f t="shared" si="29"/>
        <v>-6.3417853742421371E-2</v>
      </c>
      <c r="F94" s="4">
        <f t="shared" si="29"/>
        <v>-6.0601598819169489E-2</v>
      </c>
      <c r="G94" s="4">
        <f t="shared" si="29"/>
        <v>-6.0754400221234461E-2</v>
      </c>
      <c r="H94" s="4">
        <f t="shared" si="29"/>
        <v>-5.6993219523064464E-2</v>
      </c>
      <c r="I94" s="4">
        <f t="shared" si="29"/>
        <v>-5.1650971184875716E-2</v>
      </c>
      <c r="J94" s="4">
        <f t="shared" si="29"/>
        <v>-4.6636963870623438E-2</v>
      </c>
      <c r="K94" s="4">
        <f t="shared" si="29"/>
        <v>-4.13365930039723E-2</v>
      </c>
      <c r="L94" s="4">
        <f t="shared" si="29"/>
        <v>-3.9841935865807088E-2</v>
      </c>
      <c r="M94" s="4">
        <f t="shared" si="29"/>
        <v>-4.451200106408959E-2</v>
      </c>
      <c r="N94" s="4">
        <f t="shared" si="29"/>
        <v>-5.3051455676369486E-2</v>
      </c>
      <c r="O94" s="4">
        <f t="shared" si="29"/>
        <v>-6.6047445882273847E-2</v>
      </c>
      <c r="P94" s="4">
        <f t="shared" si="29"/>
        <v>-2.0266892017664739E-2</v>
      </c>
      <c r="Q94" s="4">
        <f t="shared" si="29"/>
        <v>3.2424071726245396E-2</v>
      </c>
      <c r="R94" s="4">
        <f t="shared" si="29"/>
        <v>9.2270075614610425E-2</v>
      </c>
      <c r="S94" s="4">
        <f t="shared" si="29"/>
        <v>0.1648583951051612</v>
      </c>
      <c r="T94" s="4">
        <f t="shared" si="29"/>
        <v>0.26282443148144097</v>
      </c>
      <c r="U94" s="4">
        <f t="shared" si="29"/>
        <v>0.39700855601098195</v>
      </c>
      <c r="V94" s="4">
        <f t="shared" si="29"/>
        <v>0.58389003652720617</v>
      </c>
      <c r="W94" s="4">
        <f t="shared" si="29"/>
        <v>0.84434078978133886</v>
      </c>
      <c r="X94" s="4">
        <f t="shared" si="29"/>
        <v>1.1999241503060962</v>
      </c>
      <c r="Y94" s="4">
        <f t="shared" si="29"/>
        <v>1.6807924613987288</v>
      </c>
      <c r="Z94" s="4">
        <f t="shared" si="29"/>
        <v>2.3168166408294022</v>
      </c>
      <c r="AA94" s="4">
        <f t="shared" si="29"/>
        <v>3.1412149542750445</v>
      </c>
      <c r="AB94" s="4">
        <f t="shared" si="29"/>
        <v>4.19574260485635</v>
      </c>
    </row>
    <row r="95" spans="2:28" x14ac:dyDescent="0.25">
      <c r="B95">
        <f>B94+1</f>
        <v>27</v>
      </c>
      <c r="C95" s="4">
        <f t="shared" si="28"/>
        <v>-0.1205118147163724</v>
      </c>
      <c r="D95" s="4">
        <f t="shared" si="29"/>
        <v>-0.11734615888781885</v>
      </c>
      <c r="E95" s="4">
        <f t="shared" si="29"/>
        <v>-0.11485046392240605</v>
      </c>
      <c r="F95" s="4">
        <f t="shared" si="29"/>
        <v>-0.11455022029304585</v>
      </c>
      <c r="G95" s="4">
        <f t="shared" si="29"/>
        <v>-0.11082681274456208</v>
      </c>
      <c r="H95" s="4">
        <f t="shared" si="29"/>
        <v>-0.10666225315691469</v>
      </c>
      <c r="I95" s="4">
        <f t="shared" si="29"/>
        <v>-0.10226122489322387</v>
      </c>
      <c r="J95" s="4">
        <f t="shared" si="29"/>
        <v>-9.8374641469496149E-2</v>
      </c>
      <c r="K95" s="4">
        <f t="shared" si="29"/>
        <v>-9.2953626413148083E-2</v>
      </c>
      <c r="L95" s="4">
        <f t="shared" si="29"/>
        <v>-9.4872918464377176E-2</v>
      </c>
      <c r="M95" s="4">
        <f t="shared" si="29"/>
        <v>-9.9365927130287246E-2</v>
      </c>
      <c r="N95" s="4">
        <f t="shared" si="29"/>
        <v>-0.1095023679157735</v>
      </c>
      <c r="O95" s="4">
        <f t="shared" si="29"/>
        <v>-0.12043644169660372</v>
      </c>
      <c r="P95" s="4">
        <f t="shared" si="29"/>
        <v>-7.5121356247399573E-2</v>
      </c>
      <c r="Q95" s="4">
        <f t="shared" si="29"/>
        <v>-2.3616967443646386E-2</v>
      </c>
      <c r="R95" s="4">
        <f t="shared" si="29"/>
        <v>3.7352414305410475E-2</v>
      </c>
      <c r="S95" s="4">
        <f t="shared" si="29"/>
        <v>0.11543928919199642</v>
      </c>
      <c r="T95" s="4">
        <f t="shared" si="29"/>
        <v>0.22202293127217598</v>
      </c>
      <c r="U95" s="4">
        <f t="shared" si="29"/>
        <v>0.36887857645604982</v>
      </c>
      <c r="V95" s="4">
        <f t="shared" si="29"/>
        <v>0.57429045217878594</v>
      </c>
      <c r="W95" s="4">
        <f t="shared" si="29"/>
        <v>0.85685916532813233</v>
      </c>
      <c r="X95" s="4">
        <f t="shared" si="29"/>
        <v>1.2407533409987908</v>
      </c>
      <c r="Y95" s="4">
        <f t="shared" si="29"/>
        <v>1.7546652650017029</v>
      </c>
      <c r="Z95" s="4">
        <f t="shared" si="29"/>
        <v>2.4266147282128001</v>
      </c>
      <c r="AA95" s="4">
        <f t="shared" si="29"/>
        <v>3.2910246391626776</v>
      </c>
      <c r="AB95" s="4">
        <f t="shared" si="29"/>
        <v>4.3913427166737788</v>
      </c>
    </row>
    <row r="96" spans="2:28" x14ac:dyDescent="0.25">
      <c r="B96">
        <f t="shared" ref="B96:B98" si="30">B95+1</f>
        <v>28</v>
      </c>
      <c r="C96" s="4">
        <f t="shared" si="28"/>
        <v>-9.3031631833396466E-2</v>
      </c>
      <c r="D96" s="4">
        <f t="shared" si="29"/>
        <v>-9.0276247277449317E-2</v>
      </c>
      <c r="E96" s="4">
        <f t="shared" si="29"/>
        <v>-8.7960489665831143E-2</v>
      </c>
      <c r="F96" s="4">
        <f t="shared" si="29"/>
        <v>-8.8409102358247948E-2</v>
      </c>
      <c r="G96" s="4">
        <f t="shared" si="29"/>
        <v>-8.4141999994341909E-2</v>
      </c>
      <c r="H96" s="4">
        <f t="shared" si="29"/>
        <v>-7.8426855994736866E-2</v>
      </c>
      <c r="I96" s="4">
        <f t="shared" si="29"/>
        <v>-7.3710502284748181E-2</v>
      </c>
      <c r="J96" s="4">
        <f t="shared" si="29"/>
        <v>-6.8558747640168338E-2</v>
      </c>
      <c r="K96" s="4">
        <f t="shared" si="29"/>
        <v>-6.6722811858318076E-2</v>
      </c>
      <c r="L96" s="4">
        <f t="shared" si="29"/>
        <v>-7.0673026120179561E-2</v>
      </c>
      <c r="M96" s="4">
        <f t="shared" si="29"/>
        <v>-7.7900130439124582E-2</v>
      </c>
      <c r="N96" s="4">
        <f t="shared" si="29"/>
        <v>-8.9030777267688488E-2</v>
      </c>
      <c r="O96" s="4">
        <f t="shared" si="29"/>
        <v>-7.1190632169522039E-2</v>
      </c>
      <c r="P96" s="4">
        <f t="shared" si="29"/>
        <v>-2.0207260647923664E-2</v>
      </c>
      <c r="Q96" s="4">
        <f t="shared" si="29"/>
        <v>3.7981332613917118E-2</v>
      </c>
      <c r="R96" s="4">
        <f t="shared" si="29"/>
        <v>0.10861318861180047</v>
      </c>
      <c r="S96" s="4">
        <f t="shared" si="29"/>
        <v>0.20353944332578577</v>
      </c>
      <c r="T96" s="4">
        <f t="shared" si="29"/>
        <v>0.3336647792367069</v>
      </c>
      <c r="U96" s="4">
        <f t="shared" si="29"/>
        <v>0.51427964095040735</v>
      </c>
      <c r="V96" s="4">
        <f t="shared" si="29"/>
        <v>0.76540160145141134</v>
      </c>
      <c r="W96" s="4">
        <f t="shared" si="29"/>
        <v>1.10788354268945</v>
      </c>
      <c r="X96" s="4">
        <f t="shared" si="29"/>
        <v>1.5704504027949615</v>
      </c>
      <c r="Y96" s="4">
        <f t="shared" si="29"/>
        <v>2.1817702749804035</v>
      </c>
      <c r="Z96" s="4">
        <f t="shared" si="29"/>
        <v>2.9737537673104062</v>
      </c>
      <c r="AA96" s="4">
        <f t="shared" si="29"/>
        <v>3.9864075374449763</v>
      </c>
      <c r="AB96" s="4">
        <f t="shared" si="29"/>
        <v>5.2706318500433005</v>
      </c>
    </row>
    <row r="97" spans="2:28" x14ac:dyDescent="0.25">
      <c r="B97">
        <f t="shared" si="30"/>
        <v>29</v>
      </c>
      <c r="C97" s="4">
        <f t="shared" si="28"/>
        <v>-0.14308109708325445</v>
      </c>
      <c r="D97" s="4">
        <f t="shared" si="29"/>
        <v>-0.14106361606793227</v>
      </c>
      <c r="E97" s="4">
        <f t="shared" si="29"/>
        <v>-0.14107584226016312</v>
      </c>
      <c r="F97" s="4">
        <f t="shared" si="29"/>
        <v>-0.13777011175971643</v>
      </c>
      <c r="G97" s="4">
        <f t="shared" si="29"/>
        <v>-0.13319248088772517</v>
      </c>
      <c r="H97" s="4">
        <f t="shared" si="29"/>
        <v>-0.12843569312876235</v>
      </c>
      <c r="I97" s="4">
        <f t="shared" si="29"/>
        <v>-0.12475047738704881</v>
      </c>
      <c r="J97" s="4">
        <f t="shared" si="29"/>
        <v>-0.11945610364593162</v>
      </c>
      <c r="K97" s="4">
        <f t="shared" si="29"/>
        <v>-0.12088786054912026</v>
      </c>
      <c r="L97" s="4">
        <f t="shared" si="29"/>
        <v>-0.12469412611898734</v>
      </c>
      <c r="M97" s="4">
        <f t="shared" si="29"/>
        <v>-0.13353452419795009</v>
      </c>
      <c r="N97" s="4">
        <f t="shared" si="29"/>
        <v>-0.14284123580952179</v>
      </c>
      <c r="O97" s="4">
        <f t="shared" si="29"/>
        <v>-0.12404438420988917</v>
      </c>
      <c r="P97" s="4">
        <f t="shared" si="29"/>
        <v>-7.4296436710219016E-2</v>
      </c>
      <c r="Q97" s="4">
        <f t="shared" si="29"/>
        <v>-1.5226441217472075E-2</v>
      </c>
      <c r="R97" s="4">
        <f t="shared" si="29"/>
        <v>6.0357135024207142E-2</v>
      </c>
      <c r="S97" s="4">
        <f t="shared" si="29"/>
        <v>0.16317122729493194</v>
      </c>
      <c r="T97" s="4">
        <f t="shared" si="29"/>
        <v>0.30487839831265595</v>
      </c>
      <c r="U97" s="4">
        <f t="shared" si="29"/>
        <v>0.50254277402797998</v>
      </c>
      <c r="V97" s="4">
        <f t="shared" si="29"/>
        <v>0.77401306277346871</v>
      </c>
      <c r="W97" s="4">
        <f t="shared" si="29"/>
        <v>1.1424754460929334</v>
      </c>
      <c r="X97" s="4">
        <f t="shared" si="29"/>
        <v>1.6352220348625441</v>
      </c>
      <c r="Y97" s="4">
        <f t="shared" si="29"/>
        <v>2.279104823197132</v>
      </c>
      <c r="Z97" s="4">
        <f t="shared" si="29"/>
        <v>3.1070817012902232</v>
      </c>
      <c r="AA97" s="4">
        <f t="shared" si="29"/>
        <v>4.1607066482671655</v>
      </c>
      <c r="AB97" s="4">
        <f t="shared" si="29"/>
        <v>5.4932619449792544</v>
      </c>
    </row>
    <row r="98" spans="2:28" x14ac:dyDescent="0.25">
      <c r="B98">
        <f t="shared" si="30"/>
        <v>30</v>
      </c>
      <c r="C98" s="4">
        <f t="shared" si="28"/>
        <v>-0.1177103774965641</v>
      </c>
      <c r="D98" s="4">
        <f t="shared" si="29"/>
        <v>-0.11582836884978431</v>
      </c>
      <c r="E98" s="4">
        <f t="shared" si="29"/>
        <v>-0.11652029262490271</v>
      </c>
      <c r="F98" s="4">
        <f t="shared" si="29"/>
        <v>-0.11265923649462051</v>
      </c>
      <c r="G98" s="4">
        <f t="shared" si="29"/>
        <v>-0.10661968968398883</v>
      </c>
      <c r="H98" s="4">
        <f t="shared" si="29"/>
        <v>-0.10157118548105326</v>
      </c>
      <c r="I98" s="4">
        <f t="shared" si="29"/>
        <v>-9.6643977520145086E-2</v>
      </c>
      <c r="J98" s="4">
        <f t="shared" si="29"/>
        <v>-9.4734719864265071E-2</v>
      </c>
      <c r="K98" s="4">
        <f t="shared" si="29"/>
        <v>-9.8087359258872686E-2</v>
      </c>
      <c r="L98" s="4">
        <f t="shared" si="29"/>
        <v>-0.10448718445897298</v>
      </c>
      <c r="M98" s="4">
        <f t="shared" si="29"/>
        <v>-0.11429180872626887</v>
      </c>
      <c r="N98" s="4">
        <f t="shared" si="29"/>
        <v>-0.12223704389332035</v>
      </c>
      <c r="O98" s="4">
        <f t="shared" si="29"/>
        <v>-7.2926679234739833E-2</v>
      </c>
      <c r="P98" s="4">
        <f t="shared" si="29"/>
        <v>-1.6870673778597745E-2</v>
      </c>
      <c r="Q98" s="4">
        <f t="shared" si="29"/>
        <v>5.1312344493642081E-2</v>
      </c>
      <c r="R98" s="4">
        <f t="shared" si="29"/>
        <v>0.14276137612953721</v>
      </c>
      <c r="S98" s="4">
        <f t="shared" si="29"/>
        <v>0.2677907565666009</v>
      </c>
      <c r="T98" s="4">
        <f t="shared" si="29"/>
        <v>0.44131637703206561</v>
      </c>
      <c r="U98" s="4">
        <f t="shared" si="29"/>
        <v>0.68208402302760263</v>
      </c>
      <c r="V98" s="4">
        <f t="shared" si="29"/>
        <v>1.0100477868473914</v>
      </c>
      <c r="W98" s="4">
        <f t="shared" si="29"/>
        <v>1.4526117576561988</v>
      </c>
      <c r="X98" s="4">
        <f t="shared" si="29"/>
        <v>2.0370484961051578</v>
      </c>
      <c r="Y98" s="4">
        <f t="shared" si="29"/>
        <v>2.7938501506033364</v>
      </c>
      <c r="Z98" s="4">
        <f t="shared" si="29"/>
        <v>3.761222258498286</v>
      </c>
      <c r="AA98" s="4">
        <f t="shared" si="29"/>
        <v>4.9877603246658397</v>
      </c>
      <c r="AB98" s="4">
        <f t="shared" si="29"/>
        <v>6.5360926417493275</v>
      </c>
    </row>
  </sheetData>
  <conditionalFormatting sqref="C69:AB98">
    <cfRule type="cellIs" dxfId="0" priority="1" operator="between">
      <formula>-0.1</formula>
      <formula>0.1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13</vt:i4>
      </vt:variant>
    </vt:vector>
  </HeadingPairs>
  <TitlesOfParts>
    <vt:vector size="18" baseType="lpstr">
      <vt:lpstr>basis</vt:lpstr>
      <vt:lpstr>male</vt:lpstr>
      <vt:lpstr>male tqx</vt:lpstr>
      <vt:lpstr>female</vt:lpstr>
      <vt:lpstr>female tqx</vt:lpstr>
      <vt:lpstr>female08</vt:lpstr>
      <vt:lpstr>female10</vt:lpstr>
      <vt:lpstr>female100</vt:lpstr>
      <vt:lpstr>female1000</vt:lpstr>
      <vt:lpstr>female67</vt:lpstr>
      <vt:lpstr>femaleTable</vt:lpstr>
      <vt:lpstr>i_</vt:lpstr>
      <vt:lpstr>male08</vt:lpstr>
      <vt:lpstr>male10</vt:lpstr>
      <vt:lpstr>male100</vt:lpstr>
      <vt:lpstr>male1000</vt:lpstr>
      <vt:lpstr>male64</vt:lpstr>
      <vt:lpstr>maleTable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Hargreaves (CMP - Staff)</dc:creator>
  <cp:lastModifiedBy>David Hargreaves (CMP - Staff)</cp:lastModifiedBy>
  <dcterms:created xsi:type="dcterms:W3CDTF">2023-10-02T08:38:57Z</dcterms:created>
  <dcterms:modified xsi:type="dcterms:W3CDTF">2023-10-02T10:10:25Z</dcterms:modified>
</cp:coreProperties>
</file>